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одоснабжение" sheetId="12" r:id="rId1"/>
    <sheet name="Электроэнергия" sheetId="9" r:id="rId2"/>
    <sheet name="Тепловая энергия" sheetId="11" r:id="rId3"/>
  </sheets>
  <definedNames>
    <definedName name="_xlnm._FilterDatabase" localSheetId="1" hidden="1">Электроэнергия!$A$3:$S$4</definedName>
    <definedName name="_xlnm.Print_Titles" localSheetId="1">Электроэнергия!$3:$4</definedName>
    <definedName name="_xlnm.Print_Area" localSheetId="0">Водоснабжение!$A$1:$AL$41</definedName>
    <definedName name="_xlnm.Print_Area" localSheetId="2">'Тепловая энергия'!$A$1:$R$18</definedName>
    <definedName name="_xlnm.Print_Area" localSheetId="1">Электроэнергия!$A$1:$AP$51</definedName>
  </definedNames>
  <calcPr calcId="125725"/>
</workbook>
</file>

<file path=xl/calcChain.xml><?xml version="1.0" encoding="utf-8"?>
<calcChain xmlns="http://schemas.openxmlformats.org/spreadsheetml/2006/main">
  <c r="AM7" i="9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40"/>
  <c r="AM41"/>
  <c r="AM42"/>
  <c r="AM43"/>
  <c r="AM44"/>
  <c r="AM45"/>
  <c r="AM46"/>
  <c r="AM47"/>
  <c r="AM6"/>
  <c r="R6" i="11"/>
  <c r="R7"/>
  <c r="R8"/>
  <c r="R9"/>
  <c r="R10"/>
  <c r="R11"/>
  <c r="R12"/>
  <c r="R13"/>
  <c r="R14"/>
  <c r="R5"/>
  <c r="AK41" i="12"/>
  <c r="AH41"/>
  <c r="AF41"/>
  <c r="AD41"/>
  <c r="Y41"/>
  <c r="X41"/>
  <c r="W41"/>
  <c r="V41"/>
  <c r="U41"/>
  <c r="AA41" s="1"/>
  <c r="T41"/>
  <c r="Z41" s="1"/>
  <c r="O41"/>
  <c r="N41"/>
  <c r="M41"/>
  <c r="L41"/>
  <c r="K41"/>
  <c r="J41"/>
  <c r="G41"/>
  <c r="F41"/>
  <c r="E41"/>
  <c r="D41"/>
  <c r="C41"/>
  <c r="B41"/>
  <c r="AK40"/>
  <c r="AJ40"/>
  <c r="AA40"/>
  <c r="Z40"/>
  <c r="Q40"/>
  <c r="P40"/>
  <c r="I40"/>
  <c r="AC40" s="1"/>
  <c r="H40"/>
  <c r="AL40" s="1"/>
  <c r="AJ39"/>
  <c r="AA39"/>
  <c r="Z39"/>
  <c r="Q39"/>
  <c r="AC39" s="1"/>
  <c r="P39"/>
  <c r="AL39" s="1"/>
  <c r="AK38"/>
  <c r="AJ38"/>
  <c r="AA38"/>
  <c r="Z38"/>
  <c r="Q38"/>
  <c r="P38"/>
  <c r="I38"/>
  <c r="AC38" s="1"/>
  <c r="H38"/>
  <c r="AL38" s="1"/>
  <c r="AK37"/>
  <c r="AJ37"/>
  <c r="AA37"/>
  <c r="Z37"/>
  <c r="Q37"/>
  <c r="P37"/>
  <c r="I37"/>
  <c r="AC37" s="1"/>
  <c r="H37"/>
  <c r="AL37" s="1"/>
  <c r="AK36"/>
  <c r="AJ36"/>
  <c r="AA36"/>
  <c r="Z36"/>
  <c r="Q36"/>
  <c r="P36"/>
  <c r="I36"/>
  <c r="AC36" s="1"/>
  <c r="H36"/>
  <c r="AL36" s="1"/>
  <c r="AK35"/>
  <c r="AJ35"/>
  <c r="AA35"/>
  <c r="Z35"/>
  <c r="Q35"/>
  <c r="P35"/>
  <c r="I35"/>
  <c r="AC35" s="1"/>
  <c r="H35"/>
  <c r="AL35" s="1"/>
  <c r="AK34"/>
  <c r="AJ34"/>
  <c r="AA34"/>
  <c r="Z34"/>
  <c r="Q34"/>
  <c r="P34"/>
  <c r="I34"/>
  <c r="AC34" s="1"/>
  <c r="H34"/>
  <c r="AL34" s="1"/>
  <c r="AK33"/>
  <c r="AJ33"/>
  <c r="AA33"/>
  <c r="Z33"/>
  <c r="Q33"/>
  <c r="P33"/>
  <c r="I33"/>
  <c r="AC33" s="1"/>
  <c r="H33"/>
  <c r="AL33" s="1"/>
  <c r="AK32"/>
  <c r="AJ32"/>
  <c r="AA32"/>
  <c r="Z32"/>
  <c r="Q32"/>
  <c r="P32"/>
  <c r="I32"/>
  <c r="AC32" s="1"/>
  <c r="H32"/>
  <c r="AL32" s="1"/>
  <c r="AK31"/>
  <c r="AJ31"/>
  <c r="AA31"/>
  <c r="Z31"/>
  <c r="Q31"/>
  <c r="P31"/>
  <c r="I31"/>
  <c r="AC31" s="1"/>
  <c r="H31"/>
  <c r="AL31" s="1"/>
  <c r="AK30"/>
  <c r="AJ30"/>
  <c r="AA30"/>
  <c r="Z30"/>
  <c r="Q30"/>
  <c r="P30"/>
  <c r="I30"/>
  <c r="AC30" s="1"/>
  <c r="H30"/>
  <c r="AL30" s="1"/>
  <c r="AK29"/>
  <c r="AJ29"/>
  <c r="AA29"/>
  <c r="Z29"/>
  <c r="Q29"/>
  <c r="P29"/>
  <c r="I29"/>
  <c r="AC29" s="1"/>
  <c r="H29"/>
  <c r="AL29" s="1"/>
  <c r="AK28"/>
  <c r="AJ28"/>
  <c r="AA28"/>
  <c r="Z28"/>
  <c r="Q28"/>
  <c r="P28"/>
  <c r="I28"/>
  <c r="AC28" s="1"/>
  <c r="H28"/>
  <c r="AL28" s="1"/>
  <c r="AK27"/>
  <c r="AJ27"/>
  <c r="AA27"/>
  <c r="Z27"/>
  <c r="Q27"/>
  <c r="P27"/>
  <c r="I27"/>
  <c r="AC27" s="1"/>
  <c r="H27"/>
  <c r="AL27" s="1"/>
  <c r="AK26"/>
  <c r="AJ26"/>
  <c r="AA26"/>
  <c r="Z26"/>
  <c r="Q26"/>
  <c r="P26"/>
  <c r="I26"/>
  <c r="AC26" s="1"/>
  <c r="H26"/>
  <c r="AL26" s="1"/>
  <c r="AK25"/>
  <c r="AJ25"/>
  <c r="AA25"/>
  <c r="Z25"/>
  <c r="Q25"/>
  <c r="P25"/>
  <c r="I25"/>
  <c r="AC25" s="1"/>
  <c r="H25"/>
  <c r="AL25" s="1"/>
  <c r="AK24"/>
  <c r="AJ24"/>
  <c r="AA24"/>
  <c r="Z24"/>
  <c r="Q24"/>
  <c r="P24"/>
  <c r="I24"/>
  <c r="AC24" s="1"/>
  <c r="H24"/>
  <c r="AL24" s="1"/>
  <c r="AK23"/>
  <c r="AJ23"/>
  <c r="AA23"/>
  <c r="Z23"/>
  <c r="Q23"/>
  <c r="P23"/>
  <c r="I23"/>
  <c r="AC23" s="1"/>
  <c r="H23"/>
  <c r="AL23" s="1"/>
  <c r="AK22"/>
  <c r="AJ22"/>
  <c r="AA22"/>
  <c r="Z22"/>
  <c r="Q22"/>
  <c r="P22"/>
  <c r="I22"/>
  <c r="AC22" s="1"/>
  <c r="H22"/>
  <c r="AL22" s="1"/>
  <c r="AK21"/>
  <c r="AJ21"/>
  <c r="AA21"/>
  <c r="Z21"/>
  <c r="Q21"/>
  <c r="P21"/>
  <c r="I21"/>
  <c r="AC21" s="1"/>
  <c r="H21"/>
  <c r="AL21" s="1"/>
  <c r="AK20"/>
  <c r="AJ20"/>
  <c r="AA20"/>
  <c r="Z20"/>
  <c r="Q20"/>
  <c r="P20"/>
  <c r="I20"/>
  <c r="AC20" s="1"/>
  <c r="H20"/>
  <c r="AL20" s="1"/>
  <c r="AK19"/>
  <c r="AJ19"/>
  <c r="AA19"/>
  <c r="Z19"/>
  <c r="Q19"/>
  <c r="P19"/>
  <c r="I19"/>
  <c r="AC19" s="1"/>
  <c r="H19"/>
  <c r="AL19" s="1"/>
  <c r="AK18"/>
  <c r="AJ18"/>
  <c r="AA18"/>
  <c r="Z18"/>
  <c r="Q18"/>
  <c r="P18"/>
  <c r="I18"/>
  <c r="AC18" s="1"/>
  <c r="H18"/>
  <c r="AL18" s="1"/>
  <c r="AK17"/>
  <c r="AJ17"/>
  <c r="AA17"/>
  <c r="Z17"/>
  <c r="Q17"/>
  <c r="P17"/>
  <c r="I17"/>
  <c r="AC17" s="1"/>
  <c r="H17"/>
  <c r="AL17" s="1"/>
  <c r="AK16"/>
  <c r="AJ16"/>
  <c r="AA16"/>
  <c r="Z16"/>
  <c r="Q16"/>
  <c r="P16"/>
  <c r="I16"/>
  <c r="AC16" s="1"/>
  <c r="H16"/>
  <c r="AL16" s="1"/>
  <c r="AK15"/>
  <c r="AJ15"/>
  <c r="AA15"/>
  <c r="Z15"/>
  <c r="Q15"/>
  <c r="P15"/>
  <c r="I15"/>
  <c r="AC15" s="1"/>
  <c r="H15"/>
  <c r="AL15" s="1"/>
  <c r="AK14"/>
  <c r="AJ14"/>
  <c r="AA14"/>
  <c r="Z14"/>
  <c r="Q14"/>
  <c r="P14"/>
  <c r="I14"/>
  <c r="AC14" s="1"/>
  <c r="H14"/>
  <c r="AL14" s="1"/>
  <c r="AK13"/>
  <c r="AJ13"/>
  <c r="AA13"/>
  <c r="Z13"/>
  <c r="Q13"/>
  <c r="P13"/>
  <c r="I13"/>
  <c r="AC13" s="1"/>
  <c r="H13"/>
  <c r="AL13" s="1"/>
  <c r="AK12"/>
  <c r="AJ12"/>
  <c r="AA12"/>
  <c r="Z12"/>
  <c r="Q12"/>
  <c r="P12"/>
  <c r="I12"/>
  <c r="AC12" s="1"/>
  <c r="H12"/>
  <c r="AL12" s="1"/>
  <c r="AK11"/>
  <c r="AJ11"/>
  <c r="AA11"/>
  <c r="Z11"/>
  <c r="Q11"/>
  <c r="Q41" s="1"/>
  <c r="P11"/>
  <c r="P41" s="1"/>
  <c r="I11"/>
  <c r="AC11" s="1"/>
  <c r="H11"/>
  <c r="H41" s="1"/>
  <c r="Q15" i="11"/>
  <c r="P15"/>
  <c r="O15"/>
  <c r="L15"/>
  <c r="K15"/>
  <c r="H15"/>
  <c r="G15"/>
  <c r="F15"/>
  <c r="E15"/>
  <c r="D15"/>
  <c r="C15"/>
  <c r="J13"/>
  <c r="N13" s="1"/>
  <c r="I13"/>
  <c r="M13" s="1"/>
  <c r="J12"/>
  <c r="N12" s="1"/>
  <c r="I12"/>
  <c r="M12" s="1"/>
  <c r="J11"/>
  <c r="N11" s="1"/>
  <c r="I11"/>
  <c r="M11" s="1"/>
  <c r="J10"/>
  <c r="N10" s="1"/>
  <c r="I10"/>
  <c r="M10" s="1"/>
  <c r="J9"/>
  <c r="N9" s="1"/>
  <c r="I9"/>
  <c r="M9" s="1"/>
  <c r="J8"/>
  <c r="N8" s="1"/>
  <c r="I8"/>
  <c r="M8" s="1"/>
  <c r="J7"/>
  <c r="N7" s="1"/>
  <c r="I7"/>
  <c r="M7" s="1"/>
  <c r="J6"/>
  <c r="J15" s="1"/>
  <c r="I6"/>
  <c r="M6" s="1"/>
  <c r="N5"/>
  <c r="I5"/>
  <c r="I15" s="1"/>
  <c r="R15" l="1"/>
  <c r="AJ41" i="12"/>
  <c r="AB41"/>
  <c r="AL41"/>
  <c r="R11"/>
  <c r="AB11"/>
  <c r="AL11"/>
  <c r="S12"/>
  <c r="R13"/>
  <c r="AB13"/>
  <c r="S14"/>
  <c r="R15"/>
  <c r="AB15"/>
  <c r="S16"/>
  <c r="R17"/>
  <c r="AB17"/>
  <c r="S18"/>
  <c r="R19"/>
  <c r="AB19"/>
  <c r="S20"/>
  <c r="R21"/>
  <c r="AB21"/>
  <c r="S22"/>
  <c r="R23"/>
  <c r="AB23"/>
  <c r="S24"/>
  <c r="R25"/>
  <c r="AB25"/>
  <c r="S26"/>
  <c r="R27"/>
  <c r="AB27"/>
  <c r="S28"/>
  <c r="R29"/>
  <c r="AB29"/>
  <c r="S30"/>
  <c r="R31"/>
  <c r="AB31"/>
  <c r="S32"/>
  <c r="R33"/>
  <c r="AB33"/>
  <c r="S34"/>
  <c r="R35"/>
  <c r="AB35"/>
  <c r="S36"/>
  <c r="R37"/>
  <c r="AB37"/>
  <c r="S38"/>
  <c r="R39"/>
  <c r="AB39"/>
  <c r="R40"/>
  <c r="AB40"/>
  <c r="I41"/>
  <c r="AC41" s="1"/>
  <c r="S11"/>
  <c r="R12"/>
  <c r="AB12"/>
  <c r="S13"/>
  <c r="R14"/>
  <c r="AB14"/>
  <c r="S15"/>
  <c r="R16"/>
  <c r="AB16"/>
  <c r="S17"/>
  <c r="R18"/>
  <c r="AB18"/>
  <c r="S19"/>
  <c r="R20"/>
  <c r="AB20"/>
  <c r="S21"/>
  <c r="R22"/>
  <c r="AB22"/>
  <c r="S23"/>
  <c r="R24"/>
  <c r="AB24"/>
  <c r="S25"/>
  <c r="R26"/>
  <c r="AB26"/>
  <c r="S27"/>
  <c r="R28"/>
  <c r="AB28"/>
  <c r="S29"/>
  <c r="R30"/>
  <c r="AB30"/>
  <c r="S31"/>
  <c r="R32"/>
  <c r="AB32"/>
  <c r="S33"/>
  <c r="R34"/>
  <c r="AB34"/>
  <c r="S35"/>
  <c r="R36"/>
  <c r="AB36"/>
  <c r="S37"/>
  <c r="R38"/>
  <c r="AB38"/>
  <c r="S39"/>
  <c r="S40"/>
  <c r="M5" i="11"/>
  <c r="M15" s="1"/>
  <c r="N6"/>
  <c r="N15" s="1"/>
  <c r="AB46" i="9"/>
  <c r="S46"/>
  <c r="T46" s="1"/>
  <c r="Q46"/>
  <c r="AD46" s="1"/>
  <c r="AK46"/>
  <c r="AA46"/>
  <c r="AC46"/>
  <c r="R46"/>
  <c r="P46"/>
  <c r="S41" i="12" l="1"/>
  <c r="R41"/>
  <c r="AL48" i="9" l="1"/>
  <c r="AI48"/>
  <c r="AG48"/>
  <c r="AE48"/>
  <c r="Z48"/>
  <c r="Y48"/>
  <c r="X48"/>
  <c r="W48"/>
  <c r="V48"/>
  <c r="AB48" s="1"/>
  <c r="U48"/>
  <c r="AC48" s="1"/>
  <c r="O48"/>
  <c r="N48"/>
  <c r="M48"/>
  <c r="L48"/>
  <c r="K48"/>
  <c r="Q48" s="1"/>
  <c r="J48"/>
  <c r="P48" s="1"/>
  <c r="G48"/>
  <c r="F48"/>
  <c r="E48"/>
  <c r="D48"/>
  <c r="C48"/>
  <c r="B48"/>
  <c r="AL47"/>
  <c r="AK47"/>
  <c r="AC47"/>
  <c r="AB47"/>
  <c r="AA47"/>
  <c r="Q47"/>
  <c r="P47"/>
  <c r="I47"/>
  <c r="S47" s="1"/>
  <c r="H47"/>
  <c r="AL45"/>
  <c r="AK45"/>
  <c r="AC45"/>
  <c r="AB45"/>
  <c r="AA45"/>
  <c r="Q45"/>
  <c r="P45"/>
  <c r="I45"/>
  <c r="H45"/>
  <c r="R45" s="1"/>
  <c r="AL44"/>
  <c r="AK44"/>
  <c r="AC44"/>
  <c r="AB44"/>
  <c r="AA44"/>
  <c r="Q44"/>
  <c r="P44"/>
  <c r="I44"/>
  <c r="S44" s="1"/>
  <c r="H44"/>
  <c r="AL43"/>
  <c r="AK43"/>
  <c r="AC43"/>
  <c r="AB43"/>
  <c r="AA43"/>
  <c r="Q43"/>
  <c r="P43"/>
  <c r="I43"/>
  <c r="H43"/>
  <c r="R43" s="1"/>
  <c r="AL42"/>
  <c r="AK42"/>
  <c r="AC42"/>
  <c r="AB42"/>
  <c r="AA42"/>
  <c r="Q42"/>
  <c r="P42"/>
  <c r="I42"/>
  <c r="S42" s="1"/>
  <c r="H42"/>
  <c r="AL41"/>
  <c r="AK41"/>
  <c r="AC41"/>
  <c r="AB41"/>
  <c r="AA41"/>
  <c r="Q41"/>
  <c r="P41"/>
  <c r="I41"/>
  <c r="H41"/>
  <c r="R41" s="1"/>
  <c r="AL40"/>
  <c r="AK40"/>
  <c r="AC40"/>
  <c r="AB40"/>
  <c r="AA40"/>
  <c r="Q40"/>
  <c r="P40"/>
  <c r="I40"/>
  <c r="S40" s="1"/>
  <c r="H40"/>
  <c r="AL39"/>
  <c r="AK39"/>
  <c r="AC39"/>
  <c r="AB39"/>
  <c r="AA39"/>
  <c r="Q39"/>
  <c r="P39"/>
  <c r="I39"/>
  <c r="H39"/>
  <c r="R39" s="1"/>
  <c r="AL38"/>
  <c r="AK38"/>
  <c r="AC38"/>
  <c r="AB38"/>
  <c r="AA38"/>
  <c r="Q38"/>
  <c r="P38"/>
  <c r="I38"/>
  <c r="S38" s="1"/>
  <c r="H38"/>
  <c r="AL37"/>
  <c r="AK37"/>
  <c r="AC37"/>
  <c r="AB37"/>
  <c r="AA37"/>
  <c r="Q37"/>
  <c r="P37"/>
  <c r="I37"/>
  <c r="H37"/>
  <c r="R37" s="1"/>
  <c r="AL36"/>
  <c r="AK36"/>
  <c r="AC36"/>
  <c r="AB36"/>
  <c r="AA36"/>
  <c r="Q36"/>
  <c r="P36"/>
  <c r="I36"/>
  <c r="S36" s="1"/>
  <c r="H36"/>
  <c r="AL35"/>
  <c r="AK35"/>
  <c r="AC35"/>
  <c r="AB35"/>
  <c r="AA35"/>
  <c r="Q35"/>
  <c r="P35"/>
  <c r="I35"/>
  <c r="H35"/>
  <c r="R35" s="1"/>
  <c r="AL34"/>
  <c r="AK34"/>
  <c r="AC34"/>
  <c r="AB34"/>
  <c r="AA34"/>
  <c r="Q34"/>
  <c r="P34"/>
  <c r="I34"/>
  <c r="S34" s="1"/>
  <c r="H34"/>
  <c r="AL33"/>
  <c r="AK33"/>
  <c r="AC33"/>
  <c r="AB33"/>
  <c r="AA33"/>
  <c r="Q33"/>
  <c r="P33"/>
  <c r="I33"/>
  <c r="H33"/>
  <c r="R33" s="1"/>
  <c r="AL32"/>
  <c r="AK32"/>
  <c r="AC32"/>
  <c r="AB32"/>
  <c r="AA32"/>
  <c r="Q32"/>
  <c r="P32"/>
  <c r="I32"/>
  <c r="S32" s="1"/>
  <c r="H32"/>
  <c r="AL31"/>
  <c r="AK31"/>
  <c r="AC31"/>
  <c r="AB31"/>
  <c r="AA31"/>
  <c r="Q31"/>
  <c r="P31"/>
  <c r="I31"/>
  <c r="H31"/>
  <c r="R31" s="1"/>
  <c r="AL30"/>
  <c r="AK30"/>
  <c r="AC30"/>
  <c r="AB30"/>
  <c r="AA30"/>
  <c r="Q30"/>
  <c r="P30"/>
  <c r="I30"/>
  <c r="S30" s="1"/>
  <c r="H30"/>
  <c r="AL29"/>
  <c r="AK29"/>
  <c r="AC29"/>
  <c r="AB29"/>
  <c r="AA29"/>
  <c r="Q29"/>
  <c r="P29"/>
  <c r="I29"/>
  <c r="H29"/>
  <c r="R29" s="1"/>
  <c r="AL28"/>
  <c r="AK28"/>
  <c r="AC28"/>
  <c r="AB28"/>
  <c r="AA28"/>
  <c r="Q28"/>
  <c r="P28"/>
  <c r="I28"/>
  <c r="S28" s="1"/>
  <c r="H28"/>
  <c r="AL27"/>
  <c r="AK27"/>
  <c r="AC27"/>
  <c r="AB27"/>
  <c r="AA27"/>
  <c r="Q27"/>
  <c r="P27"/>
  <c r="I27"/>
  <c r="H27"/>
  <c r="R27" s="1"/>
  <c r="AL26"/>
  <c r="AK26"/>
  <c r="AC26"/>
  <c r="AB26"/>
  <c r="AA26"/>
  <c r="Q26"/>
  <c r="P26"/>
  <c r="I26"/>
  <c r="S26" s="1"/>
  <c r="H26"/>
  <c r="AL25"/>
  <c r="AK25"/>
  <c r="AC25"/>
  <c r="AB25"/>
  <c r="AA25"/>
  <c r="Q25"/>
  <c r="P25"/>
  <c r="I25"/>
  <c r="H25"/>
  <c r="R25" s="1"/>
  <c r="AL24"/>
  <c r="AK24"/>
  <c r="AC24"/>
  <c r="AB24"/>
  <c r="AA24"/>
  <c r="Q24"/>
  <c r="P24"/>
  <c r="I24"/>
  <c r="S24" s="1"/>
  <c r="H24"/>
  <c r="AL23"/>
  <c r="AK23"/>
  <c r="AC23"/>
  <c r="AB23"/>
  <c r="AA23"/>
  <c r="Q23"/>
  <c r="P23"/>
  <c r="I23"/>
  <c r="H23"/>
  <c r="R23" s="1"/>
  <c r="AL22"/>
  <c r="AK22"/>
  <c r="AC22"/>
  <c r="AB22"/>
  <c r="AA22"/>
  <c r="Q22"/>
  <c r="P22"/>
  <c r="I22"/>
  <c r="S22" s="1"/>
  <c r="H22"/>
  <c r="AL21"/>
  <c r="AK21"/>
  <c r="AC21"/>
  <c r="AB21"/>
  <c r="AA21"/>
  <c r="Q21"/>
  <c r="P21"/>
  <c r="I21"/>
  <c r="H21"/>
  <c r="R21" s="1"/>
  <c r="AL20"/>
  <c r="AK20"/>
  <c r="AC20"/>
  <c r="AB20"/>
  <c r="AA20"/>
  <c r="Q20"/>
  <c r="P20"/>
  <c r="I20"/>
  <c r="S20" s="1"/>
  <c r="H20"/>
  <c r="AL19"/>
  <c r="AK19"/>
  <c r="AC19"/>
  <c r="AB19"/>
  <c r="AA19"/>
  <c r="Q19"/>
  <c r="P19"/>
  <c r="I19"/>
  <c r="H19"/>
  <c r="R19" s="1"/>
  <c r="AL18"/>
  <c r="AK18"/>
  <c r="AC18"/>
  <c r="AB18"/>
  <c r="AA18"/>
  <c r="Q18"/>
  <c r="P18"/>
  <c r="I18"/>
  <c r="S18" s="1"/>
  <c r="H18"/>
  <c r="AL17"/>
  <c r="AK17"/>
  <c r="AC17"/>
  <c r="AB17"/>
  <c r="AA17"/>
  <c r="Q17"/>
  <c r="P17"/>
  <c r="I17"/>
  <c r="H17"/>
  <c r="R17" s="1"/>
  <c r="AL16"/>
  <c r="AK16"/>
  <c r="AC16"/>
  <c r="AB16"/>
  <c r="AA16"/>
  <c r="Q16"/>
  <c r="P16"/>
  <c r="I16"/>
  <c r="S16" s="1"/>
  <c r="H16"/>
  <c r="AL15"/>
  <c r="AK15"/>
  <c r="AC15"/>
  <c r="AB15"/>
  <c r="AA15"/>
  <c r="Q15"/>
  <c r="P15"/>
  <c r="I15"/>
  <c r="H15"/>
  <c r="R15" s="1"/>
  <c r="AL14"/>
  <c r="AK14"/>
  <c r="AC14"/>
  <c r="AB14"/>
  <c r="AA14"/>
  <c r="Q14"/>
  <c r="P14"/>
  <c r="I14"/>
  <c r="S14" s="1"/>
  <c r="H14"/>
  <c r="AL13"/>
  <c r="AK13"/>
  <c r="AC13"/>
  <c r="AB13"/>
  <c r="AA13"/>
  <c r="Q13"/>
  <c r="P13"/>
  <c r="I13"/>
  <c r="H13"/>
  <c r="R13" s="1"/>
  <c r="AL12"/>
  <c r="AK12"/>
  <c r="AC12"/>
  <c r="AB12"/>
  <c r="AA12"/>
  <c r="Q12"/>
  <c r="P12"/>
  <c r="I12"/>
  <c r="S12" s="1"/>
  <c r="H12"/>
  <c r="AL11"/>
  <c r="AK11"/>
  <c r="AC11"/>
  <c r="AB11"/>
  <c r="AA11"/>
  <c r="Q11"/>
  <c r="P11"/>
  <c r="I11"/>
  <c r="H11"/>
  <c r="R11" s="1"/>
  <c r="AL10"/>
  <c r="AK10"/>
  <c r="AC10"/>
  <c r="AB10"/>
  <c r="AA10"/>
  <c r="Q10"/>
  <c r="P10"/>
  <c r="I10"/>
  <c r="S10" s="1"/>
  <c r="H10"/>
  <c r="AL9"/>
  <c r="AK9"/>
  <c r="AC9"/>
  <c r="AB9"/>
  <c r="AA9"/>
  <c r="Q9"/>
  <c r="P9"/>
  <c r="I9"/>
  <c r="H9"/>
  <c r="R9" s="1"/>
  <c r="AL8"/>
  <c r="AK8"/>
  <c r="AC8"/>
  <c r="AB8"/>
  <c r="AA8"/>
  <c r="Q8"/>
  <c r="P8"/>
  <c r="I8"/>
  <c r="S8" s="1"/>
  <c r="H8"/>
  <c r="AL7"/>
  <c r="AK7"/>
  <c r="AC7"/>
  <c r="AB7"/>
  <c r="AA7"/>
  <c r="Q7"/>
  <c r="P7"/>
  <c r="I7"/>
  <c r="H7"/>
  <c r="R7" s="1"/>
  <c r="AL6"/>
  <c r="AK6"/>
  <c r="AB6"/>
  <c r="AA6"/>
  <c r="Q6"/>
  <c r="P6"/>
  <c r="I6"/>
  <c r="S6" s="1"/>
  <c r="H6"/>
  <c r="H48" s="1"/>
  <c r="AM48" l="1"/>
  <c r="AN7"/>
  <c r="AN9"/>
  <c r="AN11"/>
  <c r="AN13"/>
  <c r="AN15"/>
  <c r="AN17"/>
  <c r="AN19"/>
  <c r="AN21"/>
  <c r="AN23"/>
  <c r="AN25"/>
  <c r="AN27"/>
  <c r="AN29"/>
  <c r="AN31"/>
  <c r="AN33"/>
  <c r="AN35"/>
  <c r="AN37"/>
  <c r="AN39"/>
  <c r="AN41"/>
  <c r="AN43"/>
  <c r="AN45"/>
  <c r="AK48"/>
  <c r="R48"/>
  <c r="R6"/>
  <c r="T6" s="1"/>
  <c r="AD6"/>
  <c r="AN6"/>
  <c r="S7"/>
  <c r="T7" s="1"/>
  <c r="R8"/>
  <c r="T8" s="1"/>
  <c r="AD8"/>
  <c r="AN8"/>
  <c r="S9"/>
  <c r="T9" s="1"/>
  <c r="R10"/>
  <c r="T10" s="1"/>
  <c r="AD10"/>
  <c r="AN10"/>
  <c r="S11"/>
  <c r="T11" s="1"/>
  <c r="R12"/>
  <c r="T12" s="1"/>
  <c r="AD12"/>
  <c r="AN12"/>
  <c r="S13"/>
  <c r="T13" s="1"/>
  <c r="R14"/>
  <c r="T14" s="1"/>
  <c r="AD14"/>
  <c r="AN14"/>
  <c r="S15"/>
  <c r="T15" s="1"/>
  <c r="R16"/>
  <c r="T16" s="1"/>
  <c r="AD16"/>
  <c r="AN16"/>
  <c r="S17"/>
  <c r="T17" s="1"/>
  <c r="R18"/>
  <c r="T18" s="1"/>
  <c r="AD18"/>
  <c r="AN18"/>
  <c r="S19"/>
  <c r="T19" s="1"/>
  <c r="R20"/>
  <c r="T20" s="1"/>
  <c r="AD20"/>
  <c r="AN20"/>
  <c r="S21"/>
  <c r="T21" s="1"/>
  <c r="R22"/>
  <c r="T22" s="1"/>
  <c r="AD22"/>
  <c r="AN22"/>
  <c r="S23"/>
  <c r="T23" s="1"/>
  <c r="R24"/>
  <c r="T24" s="1"/>
  <c r="AD24"/>
  <c r="AN24"/>
  <c r="S25"/>
  <c r="T25" s="1"/>
  <c r="R26"/>
  <c r="T26" s="1"/>
  <c r="AD26"/>
  <c r="AN26"/>
  <c r="S27"/>
  <c r="T27" s="1"/>
  <c r="R28"/>
  <c r="T28" s="1"/>
  <c r="AD28"/>
  <c r="AN28"/>
  <c r="S29"/>
  <c r="T29" s="1"/>
  <c r="R30"/>
  <c r="T30" s="1"/>
  <c r="AD30"/>
  <c r="AN30"/>
  <c r="S31"/>
  <c r="T31" s="1"/>
  <c r="R32"/>
  <c r="T32" s="1"/>
  <c r="AD32"/>
  <c r="AN32"/>
  <c r="S33"/>
  <c r="T33" s="1"/>
  <c r="R34"/>
  <c r="T34" s="1"/>
  <c r="AD34"/>
  <c r="AN34"/>
  <c r="S35"/>
  <c r="T35" s="1"/>
  <c r="R36"/>
  <c r="T36" s="1"/>
  <c r="AD36"/>
  <c r="AN36"/>
  <c r="S37"/>
  <c r="T37" s="1"/>
  <c r="R38"/>
  <c r="T38" s="1"/>
  <c r="AD38"/>
  <c r="AN38"/>
  <c r="S39"/>
  <c r="T39" s="1"/>
  <c r="R40"/>
  <c r="T40" s="1"/>
  <c r="AD40"/>
  <c r="AN40"/>
  <c r="S41"/>
  <c r="T41" s="1"/>
  <c r="R42"/>
  <c r="T42" s="1"/>
  <c r="AD42"/>
  <c r="AN42"/>
  <c r="S43"/>
  <c r="T43" s="1"/>
  <c r="R44"/>
  <c r="T44" s="1"/>
  <c r="AD44"/>
  <c r="AN44"/>
  <c r="S45"/>
  <c r="T45" s="1"/>
  <c r="R47"/>
  <c r="T47" s="1"/>
  <c r="AD47"/>
  <c r="AN47"/>
  <c r="I48"/>
  <c r="AA48"/>
  <c r="AC6"/>
  <c r="AD7"/>
  <c r="AD9"/>
  <c r="AD11"/>
  <c r="AD13"/>
  <c r="AD15"/>
  <c r="AD17"/>
  <c r="AD19"/>
  <c r="AD21"/>
  <c r="AD23"/>
  <c r="AD25"/>
  <c r="AD27"/>
  <c r="AD29"/>
  <c r="AD31"/>
  <c r="AD33"/>
  <c r="AD35"/>
  <c r="AD37"/>
  <c r="AD39"/>
  <c r="AD41"/>
  <c r="AD43"/>
  <c r="AD45"/>
  <c r="AD48" l="1"/>
  <c r="AN48"/>
  <c r="AR51" s="1"/>
  <c r="AR53" s="1"/>
  <c r="S48"/>
  <c r="T48" s="1"/>
</calcChain>
</file>

<file path=xl/sharedStrings.xml><?xml version="1.0" encoding="utf-8"?>
<sst xmlns="http://schemas.openxmlformats.org/spreadsheetml/2006/main" count="296" uniqueCount="137">
  <si>
    <t>м3</t>
  </si>
  <si>
    <t xml:space="preserve">Спортивный и физкультурно-оздоровительный центр "Олимп" </t>
  </si>
  <si>
    <t>Администрация МО "Володарский район"</t>
  </si>
  <si>
    <t xml:space="preserve">Приложение №1 </t>
  </si>
  <si>
    <t xml:space="preserve">к постановлению администрации </t>
  </si>
  <si>
    <t>МО "Володарский район"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</si>
  <si>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</si>
  <si>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</si>
  <si>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</si>
  <si>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</si>
  <si>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</si>
  <si>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</si>
  <si>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</si>
  <si>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</si>
  <si>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</si>
  <si>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</si>
  <si>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</si>
  <si>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</si>
  <si>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МБОУ "Алтынжарская СОШ"</t>
  </si>
  <si>
    <t>МБОУ "Большемогойская СОШ"</t>
  </si>
  <si>
    <t>МБОУ "Володарская СОШ №1"</t>
  </si>
  <si>
    <t>МБОУ "Володарская СОШ №2"</t>
  </si>
  <si>
    <t>МБОУ "Зеленгинская СОШ"</t>
  </si>
  <si>
    <t>МБОУ "Козловская СОШ"</t>
  </si>
  <si>
    <t>МКОУ "Крутовская ООШ"</t>
  </si>
  <si>
    <t>МКОУ «Лебяжинская ООШ»</t>
  </si>
  <si>
    <t>МБОУ "Марфинская СОШ"</t>
  </si>
  <si>
    <t>МБОУ "Мултановская СОШ"</t>
  </si>
  <si>
    <t>МБОУ "Новинская СОШ"</t>
  </si>
  <si>
    <t>МКОУ "Новорычанская ООШ"</t>
  </si>
  <si>
    <t>МБОУ "Сизобугорская СОШ"</t>
  </si>
  <si>
    <t>МКОУ "Сорочинская СОШ"</t>
  </si>
  <si>
    <t>МБОУ "Тишковская СОШ"</t>
  </si>
  <si>
    <t>МБОУ "Тулугановская СОШ"</t>
  </si>
  <si>
    <t>МБОУ "Тумакская СОШ"</t>
  </si>
  <si>
    <t>МБОУ "Цветновская СОШ"</t>
  </si>
  <si>
    <t>МКОУ ДОД "Дом детского творчества"  п. Володарский</t>
  </si>
  <si>
    <t>МКОУ ДОД "Дом детского творчества" с. Марфино</t>
  </si>
  <si>
    <t>МБОУ ДОУ "Берёзка" п. Володарский</t>
  </si>
  <si>
    <t>МБОУ ДОУ "Ивушка" с. Марфино</t>
  </si>
  <si>
    <t>МОУДОД "Детско-юношеская спортивная школа" п. Володарский</t>
  </si>
  <si>
    <t>Спортивный и физкультурно-оздоровительный центр "Олимп"</t>
  </si>
  <si>
    <t>МБОУ ДОД ДШИ Володарского района</t>
  </si>
  <si>
    <t>МБУ "Районный центр культуры"</t>
  </si>
  <si>
    <t>МБУК "ЦБС" (библиотека)</t>
  </si>
  <si>
    <t>Всего по учреждениям</t>
  </si>
  <si>
    <t>Комитет по физической культуре и спорту администрации МО "Володарский район"</t>
  </si>
  <si>
    <t>Наименование учреждения</t>
  </si>
  <si>
    <t>Итого</t>
  </si>
  <si>
    <t>тыс.кВт.</t>
  </si>
  <si>
    <t>МБОУ "Алтынжарская СОШ" (Камарданская НОШ)</t>
  </si>
  <si>
    <t>МКОУ "Болдыревская ООШ"</t>
  </si>
  <si>
    <t>МКОУ "Винновская ООШ"</t>
  </si>
  <si>
    <t>МКОУ "Калининская СОШ"</t>
  </si>
  <si>
    <t>МКОУ "Костюбинская ООШ"</t>
  </si>
  <si>
    <t>МКОУ "Лебяжинская ООШ"</t>
  </si>
  <si>
    <t>МКОУ "Маковская ООШ"</t>
  </si>
  <si>
    <t xml:space="preserve">МБОУ "Марфинская СОШ" </t>
  </si>
  <si>
    <t>МОУ "Новинская СОШ"</t>
  </si>
  <si>
    <t>МКОУ "Нововасильевская ООШ"</t>
  </si>
  <si>
    <t>МКОУ "Новокрасинская ООШ"</t>
  </si>
  <si>
    <t xml:space="preserve">МБОУ "Сизобугорская СОШ" </t>
  </si>
  <si>
    <t xml:space="preserve">МКОУ "Сорочинская СОШ" </t>
  </si>
  <si>
    <t>МКОУ "Султановская ООШ"</t>
  </si>
  <si>
    <t>МКОУ "Трубнинская НОШ"</t>
  </si>
  <si>
    <t xml:space="preserve">МБОУ "Тумакская СОШ" </t>
  </si>
  <si>
    <t>МКОУ "Тюринская ООШ"</t>
  </si>
  <si>
    <t xml:space="preserve">МКОУ "Яблонская ООШ" </t>
  </si>
  <si>
    <t xml:space="preserve">МКОУ ДОД "Дом детского творчества" п. Володарский </t>
  </si>
  <si>
    <t xml:space="preserve">МБОУ ДОУ "Берёзка" п. Володарский </t>
  </si>
  <si>
    <t xml:space="preserve">МБОУ ДОУ "Ивушка" с. Марфино </t>
  </si>
  <si>
    <t>МБОУ ДОД "ДШИ"</t>
  </si>
  <si>
    <t>№ п/п</t>
  </si>
  <si>
    <t>План потребления воды бюджетополучателями  МО "Володарский район" на 2016 год</t>
  </si>
  <si>
    <t>План потребления электроэнергии бюджетополучателями  МО "Володарский район" на 2016 год</t>
  </si>
  <si>
    <t>Гккал.</t>
  </si>
  <si>
    <t>МДОУ "Детский сад №4 "Березка"</t>
  </si>
  <si>
    <t>МБОУ ДОД ДЮСШ п. Володарский</t>
  </si>
  <si>
    <t>МБУК "ЦБС"</t>
  </si>
  <si>
    <t>МБОУ ДОД "ДШИ" Володарского района (филиал с Козлово)</t>
  </si>
  <si>
    <t>МБОУ ДОД "ДШИ" Володарского района (филиал сТумак)</t>
  </si>
  <si>
    <t>МКОУДОД "Дом детского творчества" п. Володарский</t>
  </si>
  <si>
    <t>МБОУ "Володарская СОШ №1</t>
  </si>
  <si>
    <t>МБОУ "Володарская СОШ №2</t>
  </si>
  <si>
    <t>Верно:</t>
  </si>
  <si>
    <t>МОУ ДОД Детско-юношеская спортивная школа п. Володарский</t>
  </si>
  <si>
    <t>план полугодие</t>
  </si>
  <si>
    <t>факт полугодие</t>
  </si>
  <si>
    <t>факт июнь</t>
  </si>
  <si>
    <t>план за квартал</t>
  </si>
  <si>
    <t>Факт январь</t>
  </si>
  <si>
    <t>Факт февраль</t>
  </si>
  <si>
    <t>Факт март</t>
  </si>
  <si>
    <t>Факт 1 квартал</t>
  </si>
  <si>
    <t>Факт апрель</t>
  </si>
  <si>
    <t>Факт май</t>
  </si>
  <si>
    <t>Факт июнь</t>
  </si>
  <si>
    <t>План за квартал</t>
  </si>
  <si>
    <t>Факт за квартал</t>
  </si>
  <si>
    <t>факт квартал</t>
  </si>
  <si>
    <t>план квартал</t>
  </si>
  <si>
    <t>Факт</t>
  </si>
  <si>
    <t xml:space="preserve">План за полугодие </t>
  </si>
  <si>
    <t xml:space="preserve">Факт за полугодие </t>
  </si>
  <si>
    <t>факт</t>
  </si>
  <si>
    <t>Темп роста</t>
  </si>
  <si>
    <t>%</t>
  </si>
  <si>
    <t>Факт июль</t>
  </si>
  <si>
    <t>Факт август</t>
  </si>
  <si>
    <t>Факт сентябрь</t>
  </si>
  <si>
    <t>План 9 мес.</t>
  </si>
  <si>
    <t>Факт 9 мес.</t>
  </si>
  <si>
    <t>План 3 квартал</t>
  </si>
  <si>
    <t>Факт 3 квартал</t>
  </si>
  <si>
    <t>Факт октябрь</t>
  </si>
  <si>
    <t>Факт ноябрь</t>
  </si>
  <si>
    <t>Факт декабрь</t>
  </si>
  <si>
    <t>Факт 12 мес.</t>
  </si>
  <si>
    <t>План 4 квартал</t>
  </si>
  <si>
    <t>Факт 4 квартал</t>
  </si>
  <si>
    <t>МКУ "Управление ЖКХ"</t>
  </si>
  <si>
    <t>МКУ "Управления ЖКХ"</t>
  </si>
  <si>
    <t>Итого 2016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</si>
  <si>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</si>
  <si>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</si>
  <si>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</si>
  <si>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</si>
  <si>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</si>
  <si>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</si>
  <si>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</si>
  <si>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</si>
  <si>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</si>
  <si>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</si>
  <si>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План потребления тепловой энергии бюджетополучателями                                                                                                                                                                                                     МО "Володарский район" на 2016 год</t>
  </si>
  <si>
    <t>От 22.12.2016г.№375</t>
  </si>
  <si>
    <r>
      <t>Приложение № 2 к постановлению администрации МО "Володарский район" №</t>
    </r>
    <r>
      <rPr>
        <u/>
        <sz val="16"/>
        <color theme="1"/>
        <rFont val="Times New Roman"/>
        <family val="1"/>
        <charset val="204"/>
      </rPr>
      <t>375</t>
    </r>
    <r>
      <rPr>
        <sz val="16"/>
        <color theme="1"/>
        <rFont val="Times New Roman"/>
        <family val="1"/>
        <charset val="204"/>
      </rPr>
      <t xml:space="preserve"> от </t>
    </r>
    <r>
      <rPr>
        <u/>
        <sz val="16"/>
        <color theme="1"/>
        <rFont val="Times New Roman"/>
        <family val="1"/>
        <charset val="204"/>
      </rPr>
      <t xml:space="preserve">22.12.2016г. </t>
    </r>
  </si>
  <si>
    <r>
      <t xml:space="preserve">Приложение № 6 к постановлению администрации МО "Володарский район" № </t>
    </r>
    <r>
      <rPr>
        <u/>
        <sz val="16"/>
        <color theme="1"/>
        <rFont val="Times New Roman"/>
        <family val="1"/>
        <charset val="204"/>
      </rPr>
      <t>375</t>
    </r>
    <r>
      <rPr>
        <sz val="16"/>
        <color theme="1"/>
        <rFont val="Times New Roman"/>
        <family val="1"/>
        <charset val="204"/>
      </rPr>
      <t xml:space="preserve"> от </t>
    </r>
    <r>
      <rPr>
        <u/>
        <sz val="16"/>
        <color theme="1"/>
        <rFont val="Times New Roman"/>
        <family val="1"/>
        <charset val="204"/>
      </rPr>
      <t xml:space="preserve">22.12.2016г. 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</si>
</sst>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2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2" fontId="1" fillId="3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6" borderId="0" xfId="0" applyFont="1" applyFill="1"/>
    <xf numFmtId="0" fontId="1" fillId="6" borderId="0" xfId="0" applyFont="1" applyFill="1" applyBorder="1" applyAlignment="1"/>
    <xf numFmtId="165" fontId="1" fillId="6" borderId="0" xfId="0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7" borderId="0" xfId="0" applyFont="1" applyFill="1"/>
    <xf numFmtId="0" fontId="1" fillId="4" borderId="0" xfId="0" applyFont="1" applyFill="1"/>
    <xf numFmtId="0" fontId="1" fillId="5" borderId="0" xfId="0" applyFont="1" applyFill="1"/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5" fillId="2" borderId="0" xfId="0" applyFont="1" applyFill="1" applyBorder="1" applyAlignment="1"/>
    <xf numFmtId="0" fontId="4" fillId="2" borderId="4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" fillId="2" borderId="0" xfId="0" applyFont="1" applyFill="1"/>
    <xf numFmtId="0" fontId="1" fillId="2" borderId="5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3" borderId="0" xfId="0" applyFont="1" applyFill="1"/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9" fontId="1" fillId="2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80" zoomScaleNormal="100" zoomScaleSheetLayoutView="80" workbookViewId="0">
      <selection activeCell="F44" sqref="F44"/>
    </sheetView>
  </sheetViews>
  <sheetFormatPr defaultRowHeight="15.75"/>
  <cols>
    <col min="1" max="1" width="25.140625" style="2" customWidth="1"/>
    <col min="2" max="2" width="9.140625" style="2"/>
    <col min="3" max="3" width="0" style="2" hidden="1" customWidth="1"/>
    <col min="4" max="4" width="11.140625" style="2" customWidth="1"/>
    <col min="5" max="5" width="11.140625" style="2" hidden="1" customWidth="1"/>
    <col min="6" max="6" width="9.140625" style="2"/>
    <col min="7" max="9" width="0" style="2" hidden="1" customWidth="1"/>
    <col min="10" max="10" width="9.140625" style="2"/>
    <col min="11" max="11" width="0" style="2" hidden="1" customWidth="1"/>
    <col min="12" max="12" width="9.140625" style="30"/>
    <col min="13" max="13" width="0" style="30" hidden="1" customWidth="1"/>
    <col min="14" max="14" width="9.140625" style="29"/>
    <col min="15" max="17" width="0" style="29" hidden="1" customWidth="1"/>
    <col min="18" max="18" width="11.140625" style="29" hidden="1" customWidth="1"/>
    <col min="19" max="19" width="10" style="29" hidden="1" customWidth="1"/>
    <col min="20" max="20" width="9.140625" style="29"/>
    <col min="21" max="21" width="0" style="29" hidden="1" customWidth="1"/>
    <col min="22" max="22" width="9.140625" style="29"/>
    <col min="23" max="23" width="0" style="29" hidden="1" customWidth="1"/>
    <col min="24" max="24" width="11.28515625" style="30" customWidth="1"/>
    <col min="25" max="29" width="10.140625" style="30" hidden="1" customWidth="1"/>
    <col min="30" max="30" width="10.5703125" style="2" customWidth="1"/>
    <col min="31" max="31" width="0" style="2" hidden="1" customWidth="1"/>
    <col min="32" max="32" width="9.140625" style="2"/>
    <col min="33" max="33" width="0" style="2" hidden="1" customWidth="1"/>
    <col min="34" max="34" width="10" style="2" customWidth="1"/>
    <col min="35" max="37" width="0" style="2" hidden="1" customWidth="1"/>
    <col min="38" max="38" width="11" style="2" customWidth="1"/>
    <col min="39" max="39" width="0" style="2" hidden="1" customWidth="1"/>
    <col min="40" max="16384" width="9.140625" style="2"/>
  </cols>
  <sheetData>
    <row r="1" spans="1:39" ht="27" customHeight="1">
      <c r="A1" s="56"/>
      <c r="B1" s="57"/>
      <c r="C1" s="41"/>
      <c r="D1" s="57"/>
      <c r="E1" s="41"/>
      <c r="F1" s="57"/>
      <c r="G1" s="41"/>
      <c r="H1" s="41"/>
      <c r="I1" s="41"/>
      <c r="J1" s="41"/>
      <c r="K1" s="41"/>
      <c r="L1" s="49"/>
      <c r="M1" s="42"/>
      <c r="N1" s="50"/>
      <c r="O1" s="42"/>
      <c r="P1" s="42"/>
      <c r="Q1" s="42"/>
      <c r="R1" s="42"/>
      <c r="S1" s="42"/>
      <c r="T1" s="50"/>
      <c r="U1" s="42"/>
      <c r="V1" s="50"/>
      <c r="W1" s="42"/>
      <c r="X1" s="50"/>
      <c r="Y1" s="42"/>
      <c r="Z1" s="42"/>
      <c r="AA1" s="42"/>
      <c r="AB1" s="42"/>
      <c r="AC1" s="42"/>
      <c r="AD1" s="53" t="s">
        <v>3</v>
      </c>
      <c r="AE1" s="53"/>
      <c r="AF1" s="53"/>
      <c r="AG1" s="53"/>
      <c r="AH1" s="53"/>
      <c r="AI1" s="53"/>
      <c r="AJ1" s="53"/>
      <c r="AK1" s="53"/>
      <c r="AL1" s="53"/>
      <c r="AM1" s="53"/>
    </row>
    <row r="2" spans="1:39" ht="15.75" customHeight="1">
      <c r="A2" s="56"/>
      <c r="B2" s="57"/>
      <c r="C2" s="41"/>
      <c r="D2" s="57"/>
      <c r="E2" s="41"/>
      <c r="F2" s="57"/>
      <c r="G2" s="41"/>
      <c r="H2" s="41"/>
      <c r="I2" s="41"/>
      <c r="J2" s="41"/>
      <c r="K2" s="41"/>
      <c r="L2" s="49"/>
      <c r="M2" s="42"/>
      <c r="N2" s="50"/>
      <c r="O2" s="42"/>
      <c r="P2" s="42"/>
      <c r="Q2" s="42"/>
      <c r="R2" s="42"/>
      <c r="S2" s="42"/>
      <c r="T2" s="50"/>
      <c r="U2" s="42"/>
      <c r="V2" s="50"/>
      <c r="W2" s="42"/>
      <c r="X2" s="50"/>
      <c r="Y2" s="42"/>
      <c r="Z2" s="42"/>
      <c r="AA2" s="42"/>
      <c r="AB2" s="42"/>
      <c r="AC2" s="42"/>
      <c r="AD2" s="53" t="s">
        <v>4</v>
      </c>
      <c r="AE2" s="53"/>
      <c r="AF2" s="53"/>
      <c r="AG2" s="53"/>
      <c r="AH2" s="53"/>
      <c r="AI2" s="53"/>
      <c r="AJ2" s="53"/>
      <c r="AK2" s="53"/>
      <c r="AL2" s="53"/>
      <c r="AM2" s="53"/>
    </row>
    <row r="3" spans="1:39" ht="15.75" customHeight="1">
      <c r="A3" s="56"/>
      <c r="B3" s="57"/>
      <c r="C3" s="41"/>
      <c r="D3" s="57"/>
      <c r="E3" s="41"/>
      <c r="F3" s="57"/>
      <c r="G3" s="41"/>
      <c r="H3" s="41"/>
      <c r="I3" s="41"/>
      <c r="J3" s="41"/>
      <c r="K3" s="41"/>
      <c r="L3" s="49"/>
      <c r="M3" s="42"/>
      <c r="N3" s="50"/>
      <c r="O3" s="42"/>
      <c r="P3" s="42"/>
      <c r="Q3" s="42"/>
      <c r="R3" s="42"/>
      <c r="S3" s="42"/>
      <c r="T3" s="50"/>
      <c r="U3" s="42"/>
      <c r="V3" s="50"/>
      <c r="W3" s="42"/>
      <c r="X3" s="50"/>
      <c r="Y3" s="42"/>
      <c r="Z3" s="42"/>
      <c r="AA3" s="42"/>
      <c r="AB3" s="42"/>
      <c r="AC3" s="42"/>
      <c r="AD3" s="53" t="s">
        <v>5</v>
      </c>
      <c r="AE3" s="53"/>
      <c r="AF3" s="53"/>
      <c r="AG3" s="53"/>
      <c r="AH3" s="53"/>
      <c r="AI3" s="53"/>
      <c r="AJ3" s="53"/>
      <c r="AK3" s="53"/>
      <c r="AL3" s="53"/>
      <c r="AM3" s="53"/>
    </row>
    <row r="4" spans="1:39" ht="15.75" customHeight="1">
      <c r="A4" s="56"/>
      <c r="B4" s="57"/>
      <c r="C4" s="41"/>
      <c r="D4" s="57"/>
      <c r="E4" s="41"/>
      <c r="F4" s="57"/>
      <c r="G4" s="41"/>
      <c r="H4" s="41"/>
      <c r="I4" s="41"/>
      <c r="J4" s="41"/>
      <c r="K4" s="41"/>
      <c r="L4" s="49"/>
      <c r="M4" s="42"/>
      <c r="N4" s="50"/>
      <c r="O4" s="42"/>
      <c r="P4" s="42"/>
      <c r="Q4" s="42"/>
      <c r="R4" s="42"/>
      <c r="S4" s="42"/>
      <c r="T4" s="50"/>
      <c r="U4" s="42"/>
      <c r="V4" s="50"/>
      <c r="W4" s="42"/>
      <c r="X4" s="50"/>
      <c r="Y4" s="42"/>
      <c r="Z4" s="42"/>
      <c r="AA4" s="42"/>
      <c r="AB4" s="42"/>
      <c r="AC4" s="42"/>
      <c r="AD4" s="54" t="s">
        <v>134</v>
      </c>
      <c r="AE4" s="54"/>
      <c r="AF4" s="54"/>
      <c r="AG4" s="54"/>
      <c r="AH4" s="54"/>
      <c r="AI4" s="54"/>
      <c r="AJ4" s="54"/>
      <c r="AK4" s="54"/>
      <c r="AL4" s="54"/>
      <c r="AM4" s="54"/>
    </row>
    <row r="5" spans="1:39">
      <c r="A5" s="56"/>
      <c r="B5" s="57"/>
      <c r="C5" s="41"/>
      <c r="D5" s="57"/>
      <c r="E5" s="41"/>
      <c r="F5" s="57"/>
      <c r="G5" s="41"/>
      <c r="H5" s="41"/>
      <c r="I5" s="41"/>
      <c r="J5" s="41"/>
      <c r="K5" s="41"/>
      <c r="L5" s="49"/>
      <c r="M5" s="42"/>
      <c r="N5" s="50"/>
      <c r="O5" s="42"/>
      <c r="P5" s="42"/>
      <c r="Q5" s="42"/>
      <c r="R5" s="42"/>
      <c r="S5" s="42"/>
      <c r="T5" s="50"/>
      <c r="U5" s="42"/>
      <c r="V5" s="50"/>
      <c r="W5" s="42"/>
      <c r="X5" s="50"/>
      <c r="Y5" s="42"/>
      <c r="Z5" s="42"/>
      <c r="AA5" s="42"/>
      <c r="AB5" s="42"/>
      <c r="AC5" s="42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20.25">
      <c r="A6" s="62" t="s">
        <v>73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2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1:39" ht="47.25">
      <c r="A8" s="61" t="s">
        <v>47</v>
      </c>
      <c r="B8" s="48" t="s">
        <v>6</v>
      </c>
      <c r="C8" s="48" t="s">
        <v>90</v>
      </c>
      <c r="D8" s="48" t="s">
        <v>7</v>
      </c>
      <c r="E8" s="48" t="s">
        <v>91</v>
      </c>
      <c r="F8" s="48" t="s">
        <v>8</v>
      </c>
      <c r="G8" s="48" t="s">
        <v>92</v>
      </c>
      <c r="H8" s="48" t="s">
        <v>97</v>
      </c>
      <c r="I8" s="48" t="s">
        <v>98</v>
      </c>
      <c r="J8" s="48" t="s">
        <v>9</v>
      </c>
      <c r="K8" s="48" t="s">
        <v>94</v>
      </c>
      <c r="L8" s="64" t="s">
        <v>10</v>
      </c>
      <c r="M8" s="64" t="s">
        <v>95</v>
      </c>
      <c r="N8" s="48" t="s">
        <v>11</v>
      </c>
      <c r="O8" s="48" t="s">
        <v>88</v>
      </c>
      <c r="P8" s="48" t="s">
        <v>100</v>
      </c>
      <c r="Q8" s="48" t="s">
        <v>99</v>
      </c>
      <c r="R8" s="48" t="s">
        <v>86</v>
      </c>
      <c r="S8" s="48" t="s">
        <v>87</v>
      </c>
      <c r="T8" s="48" t="s">
        <v>12</v>
      </c>
      <c r="U8" s="48" t="s">
        <v>107</v>
      </c>
      <c r="V8" s="48" t="s">
        <v>13</v>
      </c>
      <c r="W8" s="48" t="s">
        <v>108</v>
      </c>
      <c r="X8" s="48" t="s">
        <v>14</v>
      </c>
      <c r="Y8" s="48" t="s">
        <v>109</v>
      </c>
      <c r="Z8" s="48" t="s">
        <v>100</v>
      </c>
      <c r="AA8" s="48" t="s">
        <v>99</v>
      </c>
      <c r="AB8" s="64" t="s">
        <v>110</v>
      </c>
      <c r="AC8" s="64" t="s">
        <v>111</v>
      </c>
      <c r="AD8" s="48" t="s">
        <v>15</v>
      </c>
      <c r="AE8" s="48" t="s">
        <v>114</v>
      </c>
      <c r="AF8" s="48" t="s">
        <v>16</v>
      </c>
      <c r="AG8" s="48" t="s">
        <v>115</v>
      </c>
      <c r="AH8" s="48" t="s">
        <v>17</v>
      </c>
      <c r="AI8" s="48" t="s">
        <v>116</v>
      </c>
      <c r="AJ8" s="48" t="s">
        <v>100</v>
      </c>
      <c r="AK8" s="48" t="s">
        <v>99</v>
      </c>
      <c r="AL8" s="64" t="s">
        <v>122</v>
      </c>
      <c r="AM8" s="64" t="s">
        <v>117</v>
      </c>
    </row>
    <row r="9" spans="1:39" ht="33.75" customHeight="1">
      <c r="A9" s="61"/>
      <c r="B9" s="48" t="s">
        <v>0</v>
      </c>
      <c r="C9" s="48" t="s">
        <v>0</v>
      </c>
      <c r="D9" s="48" t="s">
        <v>0</v>
      </c>
      <c r="E9" s="48" t="s">
        <v>0</v>
      </c>
      <c r="F9" s="48" t="s">
        <v>0</v>
      </c>
      <c r="G9" s="48" t="s">
        <v>0</v>
      </c>
      <c r="H9" s="48" t="s">
        <v>0</v>
      </c>
      <c r="I9" s="48" t="s">
        <v>0</v>
      </c>
      <c r="J9" s="48" t="s">
        <v>0</v>
      </c>
      <c r="K9" s="48" t="s">
        <v>0</v>
      </c>
      <c r="L9" s="64" t="s">
        <v>0</v>
      </c>
      <c r="M9" s="64" t="s">
        <v>0</v>
      </c>
      <c r="N9" s="48" t="s">
        <v>0</v>
      </c>
      <c r="O9" s="48" t="s">
        <v>0</v>
      </c>
      <c r="P9" s="48" t="s">
        <v>0</v>
      </c>
      <c r="Q9" s="48" t="s">
        <v>0</v>
      </c>
      <c r="R9" s="48" t="s">
        <v>0</v>
      </c>
      <c r="S9" s="48" t="s">
        <v>0</v>
      </c>
      <c r="T9" s="48" t="s">
        <v>0</v>
      </c>
      <c r="U9" s="48" t="s">
        <v>0</v>
      </c>
      <c r="V9" s="48" t="s">
        <v>0</v>
      </c>
      <c r="W9" s="48" t="s">
        <v>0</v>
      </c>
      <c r="X9" s="48" t="s">
        <v>0</v>
      </c>
      <c r="Y9" s="48" t="s">
        <v>0</v>
      </c>
      <c r="Z9" s="48" t="s">
        <v>0</v>
      </c>
      <c r="AA9" s="48" t="s">
        <v>0</v>
      </c>
      <c r="AB9" s="64" t="s">
        <v>0</v>
      </c>
      <c r="AC9" s="64" t="s">
        <v>0</v>
      </c>
      <c r="AD9" s="48" t="s">
        <v>0</v>
      </c>
      <c r="AE9" s="48" t="s">
        <v>0</v>
      </c>
      <c r="AF9" s="48" t="s">
        <v>0</v>
      </c>
      <c r="AG9" s="48" t="s">
        <v>0</v>
      </c>
      <c r="AH9" s="48" t="s">
        <v>0</v>
      </c>
      <c r="AI9" s="48" t="s">
        <v>0</v>
      </c>
      <c r="AJ9" s="48" t="s">
        <v>0</v>
      </c>
      <c r="AK9" s="48" t="s">
        <v>0</v>
      </c>
      <c r="AL9" s="64" t="s">
        <v>0</v>
      </c>
      <c r="AM9" s="64" t="s">
        <v>0</v>
      </c>
    </row>
    <row r="10" spans="1:39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</row>
    <row r="11" spans="1:39" s="30" customFormat="1" ht="31.5">
      <c r="A11" s="15" t="s">
        <v>18</v>
      </c>
      <c r="B11" s="11">
        <v>160</v>
      </c>
      <c r="C11" s="11">
        <v>34</v>
      </c>
      <c r="D11" s="11">
        <v>160</v>
      </c>
      <c r="E11" s="11">
        <v>36</v>
      </c>
      <c r="F11" s="11">
        <v>160</v>
      </c>
      <c r="G11" s="11">
        <v>66</v>
      </c>
      <c r="H11" s="44">
        <f>B11+D11+F11</f>
        <v>480</v>
      </c>
      <c r="I11" s="44">
        <f>C11+E11+G11</f>
        <v>136</v>
      </c>
      <c r="J11" s="11">
        <v>160</v>
      </c>
      <c r="K11" s="11">
        <v>157</v>
      </c>
      <c r="L11" s="11">
        <v>300</v>
      </c>
      <c r="M11" s="11">
        <v>74</v>
      </c>
      <c r="N11" s="11">
        <v>600</v>
      </c>
      <c r="O11" s="11">
        <v>148</v>
      </c>
      <c r="P11" s="11">
        <f>J11+L11+N11</f>
        <v>1060</v>
      </c>
      <c r="Q11" s="11">
        <f>K11+M11+O11</f>
        <v>379</v>
      </c>
      <c r="R11" s="44">
        <f>H11+P11</f>
        <v>1540</v>
      </c>
      <c r="S11" s="44">
        <f>I11+Q11</f>
        <v>515</v>
      </c>
      <c r="T11" s="11">
        <v>600</v>
      </c>
      <c r="U11" s="11">
        <v>188</v>
      </c>
      <c r="V11" s="11">
        <v>600</v>
      </c>
      <c r="W11" s="11">
        <v>161</v>
      </c>
      <c r="X11" s="11">
        <v>300</v>
      </c>
      <c r="Y11" s="11">
        <v>161</v>
      </c>
      <c r="Z11" s="11">
        <f>T11+V11+X11</f>
        <v>1500</v>
      </c>
      <c r="AA11" s="11">
        <f>U11+W11+Y11</f>
        <v>510</v>
      </c>
      <c r="AB11" s="11">
        <f>H11+P11+Z11</f>
        <v>3040</v>
      </c>
      <c r="AC11" s="11">
        <f>I11+Q11+AA11</f>
        <v>1025</v>
      </c>
      <c r="AD11" s="11">
        <v>160</v>
      </c>
      <c r="AE11" s="11"/>
      <c r="AF11" s="11">
        <v>160</v>
      </c>
      <c r="AG11" s="11"/>
      <c r="AH11" s="11">
        <v>160</v>
      </c>
      <c r="AI11" s="11"/>
      <c r="AJ11" s="11">
        <f>AD11+AF11+AH11</f>
        <v>480</v>
      </c>
      <c r="AK11" s="11">
        <f>AE11+AG11+AI11</f>
        <v>0</v>
      </c>
      <c r="AL11" s="11">
        <f>H11+P11+Z11+AJ11</f>
        <v>3520</v>
      </c>
      <c r="AM11" s="11"/>
    </row>
    <row r="12" spans="1:39" s="30" customFormat="1" ht="47.25">
      <c r="A12" s="15" t="s">
        <v>19</v>
      </c>
      <c r="B12" s="11">
        <v>80</v>
      </c>
      <c r="C12" s="11"/>
      <c r="D12" s="11">
        <v>80</v>
      </c>
      <c r="E12" s="11"/>
      <c r="F12" s="11">
        <v>80</v>
      </c>
      <c r="G12" s="11"/>
      <c r="H12" s="44">
        <f t="shared" ref="H12:I40" si="0">B12+D12+F12</f>
        <v>240</v>
      </c>
      <c r="I12" s="44">
        <f t="shared" si="0"/>
        <v>0</v>
      </c>
      <c r="J12" s="11">
        <v>80</v>
      </c>
      <c r="K12" s="11"/>
      <c r="L12" s="11">
        <v>150</v>
      </c>
      <c r="M12" s="11"/>
      <c r="N12" s="11">
        <v>200</v>
      </c>
      <c r="O12" s="11"/>
      <c r="P12" s="11">
        <f t="shared" ref="P12:Q40" si="1">J12+L12+N12</f>
        <v>430</v>
      </c>
      <c r="Q12" s="11">
        <f t="shared" si="1"/>
        <v>0</v>
      </c>
      <c r="R12" s="44">
        <f t="shared" ref="R12:S40" si="2">H12+P12</f>
        <v>670</v>
      </c>
      <c r="S12" s="44">
        <f t="shared" si="2"/>
        <v>0</v>
      </c>
      <c r="T12" s="11">
        <v>200</v>
      </c>
      <c r="U12" s="11"/>
      <c r="V12" s="11">
        <v>200</v>
      </c>
      <c r="W12" s="11"/>
      <c r="X12" s="11">
        <v>150</v>
      </c>
      <c r="Y12" s="11"/>
      <c r="Z12" s="11">
        <f t="shared" ref="Z12:AA41" si="3">T12+V12+X12</f>
        <v>550</v>
      </c>
      <c r="AA12" s="11">
        <f t="shared" si="3"/>
        <v>0</v>
      </c>
      <c r="AB12" s="11">
        <f t="shared" ref="AB12:AC41" si="4">H12+P12+Z12</f>
        <v>1220</v>
      </c>
      <c r="AC12" s="11">
        <f t="shared" si="4"/>
        <v>0</v>
      </c>
      <c r="AD12" s="11">
        <v>80</v>
      </c>
      <c r="AE12" s="11"/>
      <c r="AF12" s="11">
        <v>80</v>
      </c>
      <c r="AG12" s="11"/>
      <c r="AH12" s="11">
        <v>80</v>
      </c>
      <c r="AI12" s="11"/>
      <c r="AJ12" s="11">
        <f t="shared" ref="AJ12:AK41" si="5">AD12+AF12+AH12</f>
        <v>240</v>
      </c>
      <c r="AK12" s="11">
        <f t="shared" si="5"/>
        <v>0</v>
      </c>
      <c r="AL12" s="11">
        <f t="shared" ref="AL12:AL41" si="6">H12+P12+Z12+AJ12</f>
        <v>1460</v>
      </c>
      <c r="AM12" s="11"/>
    </row>
    <row r="13" spans="1:39" s="30" customFormat="1" ht="31.5">
      <c r="A13" s="15" t="s">
        <v>20</v>
      </c>
      <c r="B13" s="11">
        <v>40</v>
      </c>
      <c r="C13" s="11">
        <v>657</v>
      </c>
      <c r="D13" s="11">
        <v>40</v>
      </c>
      <c r="E13" s="11">
        <v>323</v>
      </c>
      <c r="F13" s="11">
        <v>40</v>
      </c>
      <c r="G13" s="11">
        <v>260</v>
      </c>
      <c r="H13" s="44">
        <f t="shared" si="0"/>
        <v>120</v>
      </c>
      <c r="I13" s="44">
        <f t="shared" si="0"/>
        <v>1240</v>
      </c>
      <c r="J13" s="11">
        <v>40</v>
      </c>
      <c r="K13" s="11">
        <v>250</v>
      </c>
      <c r="L13" s="11">
        <v>170</v>
      </c>
      <c r="M13" s="11">
        <v>235</v>
      </c>
      <c r="N13" s="11">
        <v>330</v>
      </c>
      <c r="O13" s="11">
        <v>165</v>
      </c>
      <c r="P13" s="11">
        <f t="shared" si="1"/>
        <v>540</v>
      </c>
      <c r="Q13" s="11">
        <f t="shared" si="1"/>
        <v>650</v>
      </c>
      <c r="R13" s="44">
        <f t="shared" si="2"/>
        <v>660</v>
      </c>
      <c r="S13" s="44">
        <f t="shared" si="2"/>
        <v>1890</v>
      </c>
      <c r="T13" s="11">
        <v>330</v>
      </c>
      <c r="U13" s="11">
        <v>130</v>
      </c>
      <c r="V13" s="11">
        <v>330</v>
      </c>
      <c r="W13" s="11">
        <v>210</v>
      </c>
      <c r="X13" s="11">
        <v>170</v>
      </c>
      <c r="Y13" s="11">
        <v>120</v>
      </c>
      <c r="Z13" s="11">
        <f t="shared" si="3"/>
        <v>830</v>
      </c>
      <c r="AA13" s="11">
        <f t="shared" si="3"/>
        <v>460</v>
      </c>
      <c r="AB13" s="11">
        <f t="shared" si="4"/>
        <v>1490</v>
      </c>
      <c r="AC13" s="11">
        <f t="shared" si="4"/>
        <v>2350</v>
      </c>
      <c r="AD13" s="11">
        <v>40</v>
      </c>
      <c r="AE13" s="11"/>
      <c r="AF13" s="11">
        <v>40</v>
      </c>
      <c r="AG13" s="11"/>
      <c r="AH13" s="11">
        <v>40</v>
      </c>
      <c r="AI13" s="11"/>
      <c r="AJ13" s="11">
        <f t="shared" si="5"/>
        <v>120</v>
      </c>
      <c r="AK13" s="11">
        <f t="shared" si="5"/>
        <v>0</v>
      </c>
      <c r="AL13" s="11">
        <f t="shared" si="6"/>
        <v>1610</v>
      </c>
      <c r="AM13" s="11"/>
    </row>
    <row r="14" spans="1:39" ht="31.5">
      <c r="A14" s="15" t="s">
        <v>21</v>
      </c>
      <c r="B14" s="11">
        <v>50</v>
      </c>
      <c r="C14" s="11">
        <v>41</v>
      </c>
      <c r="D14" s="11">
        <v>50</v>
      </c>
      <c r="E14" s="11">
        <v>31</v>
      </c>
      <c r="F14" s="11">
        <v>50</v>
      </c>
      <c r="G14" s="11">
        <v>36</v>
      </c>
      <c r="H14" s="44">
        <f t="shared" si="0"/>
        <v>150</v>
      </c>
      <c r="I14" s="44">
        <f t="shared" si="0"/>
        <v>108</v>
      </c>
      <c r="J14" s="11">
        <v>50</v>
      </c>
      <c r="K14" s="11">
        <v>35</v>
      </c>
      <c r="L14" s="11">
        <v>50</v>
      </c>
      <c r="M14" s="11">
        <v>57</v>
      </c>
      <c r="N14" s="11">
        <v>170</v>
      </c>
      <c r="O14" s="11">
        <v>72</v>
      </c>
      <c r="P14" s="11">
        <f t="shared" si="1"/>
        <v>270</v>
      </c>
      <c r="Q14" s="11">
        <f t="shared" si="1"/>
        <v>164</v>
      </c>
      <c r="R14" s="44">
        <f t="shared" si="2"/>
        <v>420</v>
      </c>
      <c r="S14" s="44">
        <f t="shared" si="2"/>
        <v>272</v>
      </c>
      <c r="T14" s="11">
        <v>170</v>
      </c>
      <c r="U14" s="11">
        <v>107</v>
      </c>
      <c r="V14" s="11">
        <v>170</v>
      </c>
      <c r="W14" s="11">
        <v>92</v>
      </c>
      <c r="X14" s="11">
        <v>50</v>
      </c>
      <c r="Y14" s="11">
        <v>115</v>
      </c>
      <c r="Z14" s="11">
        <f t="shared" si="3"/>
        <v>390</v>
      </c>
      <c r="AA14" s="11">
        <f t="shared" si="3"/>
        <v>314</v>
      </c>
      <c r="AB14" s="11">
        <f t="shared" si="4"/>
        <v>810</v>
      </c>
      <c r="AC14" s="11">
        <f t="shared" si="4"/>
        <v>586</v>
      </c>
      <c r="AD14" s="11">
        <v>50</v>
      </c>
      <c r="AE14" s="11"/>
      <c r="AF14" s="11">
        <v>50</v>
      </c>
      <c r="AG14" s="11"/>
      <c r="AH14" s="11">
        <v>50</v>
      </c>
      <c r="AI14" s="11"/>
      <c r="AJ14" s="11">
        <f t="shared" si="5"/>
        <v>150</v>
      </c>
      <c r="AK14" s="11">
        <f t="shared" si="5"/>
        <v>0</v>
      </c>
      <c r="AL14" s="11">
        <f t="shared" si="6"/>
        <v>960</v>
      </c>
      <c r="AM14" s="11"/>
    </row>
    <row r="15" spans="1:39" ht="31.5">
      <c r="A15" s="15" t="s">
        <v>22</v>
      </c>
      <c r="B15" s="11">
        <v>130</v>
      </c>
      <c r="C15" s="11">
        <v>88</v>
      </c>
      <c r="D15" s="11">
        <v>140</v>
      </c>
      <c r="E15" s="11">
        <v>104</v>
      </c>
      <c r="F15" s="11">
        <v>140</v>
      </c>
      <c r="G15" s="11">
        <v>160</v>
      </c>
      <c r="H15" s="44">
        <f t="shared" si="0"/>
        <v>410</v>
      </c>
      <c r="I15" s="44">
        <f t="shared" si="0"/>
        <v>352</v>
      </c>
      <c r="J15" s="11">
        <v>140</v>
      </c>
      <c r="K15" s="11">
        <v>165</v>
      </c>
      <c r="L15" s="11">
        <v>200</v>
      </c>
      <c r="M15" s="11">
        <v>225</v>
      </c>
      <c r="N15" s="11">
        <v>400</v>
      </c>
      <c r="O15" s="11">
        <v>245</v>
      </c>
      <c r="P15" s="11">
        <f t="shared" si="1"/>
        <v>740</v>
      </c>
      <c r="Q15" s="11">
        <f t="shared" si="1"/>
        <v>635</v>
      </c>
      <c r="R15" s="44">
        <f t="shared" si="2"/>
        <v>1150</v>
      </c>
      <c r="S15" s="44">
        <f t="shared" si="2"/>
        <v>987</v>
      </c>
      <c r="T15" s="11">
        <v>400</v>
      </c>
      <c r="U15" s="11"/>
      <c r="V15" s="11">
        <v>400</v>
      </c>
      <c r="W15" s="11"/>
      <c r="X15" s="11">
        <v>200</v>
      </c>
      <c r="Y15" s="11"/>
      <c r="Z15" s="11">
        <f t="shared" si="3"/>
        <v>1000</v>
      </c>
      <c r="AA15" s="11">
        <f t="shared" si="3"/>
        <v>0</v>
      </c>
      <c r="AB15" s="11">
        <f t="shared" si="4"/>
        <v>2150</v>
      </c>
      <c r="AC15" s="11">
        <f t="shared" si="4"/>
        <v>987</v>
      </c>
      <c r="AD15" s="11">
        <v>140</v>
      </c>
      <c r="AE15" s="11"/>
      <c r="AF15" s="11">
        <v>140</v>
      </c>
      <c r="AG15" s="11"/>
      <c r="AH15" s="11">
        <v>140</v>
      </c>
      <c r="AI15" s="11"/>
      <c r="AJ15" s="11">
        <f t="shared" si="5"/>
        <v>420</v>
      </c>
      <c r="AK15" s="11">
        <f t="shared" si="5"/>
        <v>0</v>
      </c>
      <c r="AL15" s="11">
        <f t="shared" si="6"/>
        <v>2570</v>
      </c>
      <c r="AM15" s="11"/>
    </row>
    <row r="16" spans="1:39" ht="30.75" customHeight="1">
      <c r="A16" s="15" t="s">
        <v>23</v>
      </c>
      <c r="B16" s="11">
        <v>120</v>
      </c>
      <c r="C16" s="11">
        <v>228</v>
      </c>
      <c r="D16" s="11">
        <v>150</v>
      </c>
      <c r="E16" s="11">
        <v>328</v>
      </c>
      <c r="F16" s="11">
        <v>150</v>
      </c>
      <c r="G16" s="11">
        <v>398</v>
      </c>
      <c r="H16" s="44">
        <f t="shared" si="0"/>
        <v>420</v>
      </c>
      <c r="I16" s="44">
        <f t="shared" si="0"/>
        <v>954</v>
      </c>
      <c r="J16" s="11">
        <v>150</v>
      </c>
      <c r="K16" s="11">
        <v>248</v>
      </c>
      <c r="L16" s="11">
        <v>180</v>
      </c>
      <c r="M16" s="11">
        <v>302</v>
      </c>
      <c r="N16" s="11">
        <v>330</v>
      </c>
      <c r="O16" s="11">
        <v>498</v>
      </c>
      <c r="P16" s="11">
        <f t="shared" si="1"/>
        <v>660</v>
      </c>
      <c r="Q16" s="11">
        <f t="shared" si="1"/>
        <v>1048</v>
      </c>
      <c r="R16" s="44">
        <f t="shared" si="2"/>
        <v>1080</v>
      </c>
      <c r="S16" s="44">
        <f t="shared" si="2"/>
        <v>2002</v>
      </c>
      <c r="T16" s="11">
        <v>330</v>
      </c>
      <c r="U16" s="11">
        <v>361</v>
      </c>
      <c r="V16" s="11">
        <v>330</v>
      </c>
      <c r="W16" s="11"/>
      <c r="X16" s="11">
        <v>180</v>
      </c>
      <c r="Y16" s="11">
        <v>340</v>
      </c>
      <c r="Z16" s="11">
        <f t="shared" si="3"/>
        <v>840</v>
      </c>
      <c r="AA16" s="11">
        <f t="shared" si="3"/>
        <v>701</v>
      </c>
      <c r="AB16" s="11">
        <f t="shared" si="4"/>
        <v>1920</v>
      </c>
      <c r="AC16" s="11">
        <f t="shared" si="4"/>
        <v>2703</v>
      </c>
      <c r="AD16" s="11">
        <v>150</v>
      </c>
      <c r="AE16" s="11"/>
      <c r="AF16" s="11">
        <v>150</v>
      </c>
      <c r="AG16" s="11"/>
      <c r="AH16" s="11">
        <v>150</v>
      </c>
      <c r="AI16" s="11"/>
      <c r="AJ16" s="11">
        <f t="shared" si="5"/>
        <v>450</v>
      </c>
      <c r="AK16" s="11">
        <f t="shared" si="5"/>
        <v>0</v>
      </c>
      <c r="AL16" s="11">
        <f t="shared" si="6"/>
        <v>2370</v>
      </c>
      <c r="AM16" s="11"/>
    </row>
    <row r="17" spans="1:39" ht="31.5">
      <c r="A17" s="15" t="s">
        <v>24</v>
      </c>
      <c r="B17" s="11">
        <v>130</v>
      </c>
      <c r="C17" s="11"/>
      <c r="D17" s="11">
        <v>150</v>
      </c>
      <c r="E17" s="11"/>
      <c r="F17" s="11">
        <v>150</v>
      </c>
      <c r="G17" s="11"/>
      <c r="H17" s="44">
        <f t="shared" si="0"/>
        <v>430</v>
      </c>
      <c r="I17" s="44">
        <f t="shared" si="0"/>
        <v>0</v>
      </c>
      <c r="J17" s="11">
        <v>150</v>
      </c>
      <c r="K17" s="11"/>
      <c r="L17" s="11">
        <v>250</v>
      </c>
      <c r="M17" s="11"/>
      <c r="N17" s="11">
        <v>450</v>
      </c>
      <c r="O17" s="11"/>
      <c r="P17" s="11">
        <f t="shared" si="1"/>
        <v>850</v>
      </c>
      <c r="Q17" s="11">
        <f t="shared" si="1"/>
        <v>0</v>
      </c>
      <c r="R17" s="44">
        <f t="shared" si="2"/>
        <v>1280</v>
      </c>
      <c r="S17" s="44">
        <f t="shared" si="2"/>
        <v>0</v>
      </c>
      <c r="T17" s="11">
        <v>450</v>
      </c>
      <c r="U17" s="11"/>
      <c r="V17" s="11">
        <v>450</v>
      </c>
      <c r="W17" s="11"/>
      <c r="X17" s="11">
        <v>250</v>
      </c>
      <c r="Y17" s="11"/>
      <c r="Z17" s="11">
        <f t="shared" si="3"/>
        <v>1150</v>
      </c>
      <c r="AA17" s="11">
        <f t="shared" si="3"/>
        <v>0</v>
      </c>
      <c r="AB17" s="11">
        <f t="shared" si="4"/>
        <v>2430</v>
      </c>
      <c r="AC17" s="11">
        <f t="shared" si="4"/>
        <v>0</v>
      </c>
      <c r="AD17" s="11">
        <v>150</v>
      </c>
      <c r="AE17" s="11"/>
      <c r="AF17" s="11">
        <v>150</v>
      </c>
      <c r="AG17" s="11"/>
      <c r="AH17" s="11">
        <v>150</v>
      </c>
      <c r="AI17" s="11"/>
      <c r="AJ17" s="11">
        <f t="shared" si="5"/>
        <v>450</v>
      </c>
      <c r="AK17" s="11">
        <f t="shared" si="5"/>
        <v>0</v>
      </c>
      <c r="AL17" s="11">
        <f t="shared" si="6"/>
        <v>2880</v>
      </c>
      <c r="AM17" s="11"/>
    </row>
    <row r="18" spans="1:39" ht="31.5">
      <c r="A18" s="15" t="s">
        <v>25</v>
      </c>
      <c r="B18" s="11">
        <v>40</v>
      </c>
      <c r="C18" s="11"/>
      <c r="D18" s="11">
        <v>40</v>
      </c>
      <c r="E18" s="11"/>
      <c r="F18" s="11">
        <v>40</v>
      </c>
      <c r="G18" s="11"/>
      <c r="H18" s="44">
        <f t="shared" si="0"/>
        <v>120</v>
      </c>
      <c r="I18" s="44">
        <f t="shared" si="0"/>
        <v>0</v>
      </c>
      <c r="J18" s="11">
        <v>40</v>
      </c>
      <c r="K18" s="11"/>
      <c r="L18" s="11">
        <v>55</v>
      </c>
      <c r="M18" s="11"/>
      <c r="N18" s="11">
        <v>70</v>
      </c>
      <c r="O18" s="11"/>
      <c r="P18" s="11">
        <f t="shared" si="1"/>
        <v>165</v>
      </c>
      <c r="Q18" s="11">
        <f t="shared" si="1"/>
        <v>0</v>
      </c>
      <c r="R18" s="44">
        <f t="shared" si="2"/>
        <v>285</v>
      </c>
      <c r="S18" s="44">
        <f t="shared" si="2"/>
        <v>0</v>
      </c>
      <c r="T18" s="11">
        <v>70</v>
      </c>
      <c r="U18" s="11"/>
      <c r="V18" s="11">
        <v>70</v>
      </c>
      <c r="W18" s="11"/>
      <c r="X18" s="11">
        <v>55</v>
      </c>
      <c r="Y18" s="11"/>
      <c r="Z18" s="11">
        <f t="shared" si="3"/>
        <v>195</v>
      </c>
      <c r="AA18" s="11">
        <f t="shared" si="3"/>
        <v>0</v>
      </c>
      <c r="AB18" s="11">
        <f t="shared" si="4"/>
        <v>480</v>
      </c>
      <c r="AC18" s="11">
        <f t="shared" si="4"/>
        <v>0</v>
      </c>
      <c r="AD18" s="11">
        <v>40</v>
      </c>
      <c r="AE18" s="11"/>
      <c r="AF18" s="11">
        <v>40</v>
      </c>
      <c r="AG18" s="11"/>
      <c r="AH18" s="11">
        <v>40</v>
      </c>
      <c r="AI18" s="11"/>
      <c r="AJ18" s="11">
        <f t="shared" si="5"/>
        <v>120</v>
      </c>
      <c r="AK18" s="11">
        <f t="shared" si="5"/>
        <v>0</v>
      </c>
      <c r="AL18" s="11">
        <f t="shared" si="6"/>
        <v>600</v>
      </c>
      <c r="AM18" s="11"/>
    </row>
    <row r="19" spans="1:39" ht="31.5">
      <c r="A19" s="15" t="s">
        <v>26</v>
      </c>
      <c r="B19" s="11">
        <v>50</v>
      </c>
      <c r="C19" s="11">
        <v>40</v>
      </c>
      <c r="D19" s="11">
        <v>55</v>
      </c>
      <c r="E19" s="11">
        <v>57</v>
      </c>
      <c r="F19" s="11">
        <v>55</v>
      </c>
      <c r="G19" s="11">
        <v>50</v>
      </c>
      <c r="H19" s="44">
        <f t="shared" si="0"/>
        <v>160</v>
      </c>
      <c r="I19" s="44">
        <f t="shared" si="0"/>
        <v>147</v>
      </c>
      <c r="J19" s="11">
        <v>55</v>
      </c>
      <c r="K19" s="11">
        <v>44</v>
      </c>
      <c r="L19" s="11">
        <v>100</v>
      </c>
      <c r="M19" s="11">
        <v>68</v>
      </c>
      <c r="N19" s="11">
        <v>160</v>
      </c>
      <c r="O19" s="11">
        <v>67</v>
      </c>
      <c r="P19" s="11">
        <f t="shared" si="1"/>
        <v>315</v>
      </c>
      <c r="Q19" s="11">
        <f t="shared" si="1"/>
        <v>179</v>
      </c>
      <c r="R19" s="44">
        <f t="shared" si="2"/>
        <v>475</v>
      </c>
      <c r="S19" s="44">
        <f t="shared" si="2"/>
        <v>326</v>
      </c>
      <c r="T19" s="11">
        <v>160</v>
      </c>
      <c r="U19" s="11">
        <v>183</v>
      </c>
      <c r="V19" s="11">
        <v>160</v>
      </c>
      <c r="W19" s="11">
        <v>153</v>
      </c>
      <c r="X19" s="11">
        <v>100</v>
      </c>
      <c r="Y19" s="11">
        <v>110</v>
      </c>
      <c r="Z19" s="11">
        <f t="shared" si="3"/>
        <v>420</v>
      </c>
      <c r="AA19" s="11">
        <f t="shared" si="3"/>
        <v>446</v>
      </c>
      <c r="AB19" s="11">
        <f t="shared" si="4"/>
        <v>895</v>
      </c>
      <c r="AC19" s="11">
        <f t="shared" si="4"/>
        <v>772</v>
      </c>
      <c r="AD19" s="11">
        <v>55</v>
      </c>
      <c r="AE19" s="11"/>
      <c r="AF19" s="11">
        <v>55</v>
      </c>
      <c r="AG19" s="11"/>
      <c r="AH19" s="11">
        <v>55</v>
      </c>
      <c r="AI19" s="11"/>
      <c r="AJ19" s="11">
        <f t="shared" si="5"/>
        <v>165</v>
      </c>
      <c r="AK19" s="11">
        <f t="shared" si="5"/>
        <v>0</v>
      </c>
      <c r="AL19" s="11">
        <f t="shared" si="6"/>
        <v>1060</v>
      </c>
      <c r="AM19" s="11"/>
    </row>
    <row r="20" spans="1:39" ht="31.5">
      <c r="A20" s="15" t="s">
        <v>27</v>
      </c>
      <c r="B20" s="11">
        <v>50</v>
      </c>
      <c r="C20" s="11"/>
      <c r="D20" s="11">
        <v>55</v>
      </c>
      <c r="E20" s="11"/>
      <c r="F20" s="11">
        <v>55</v>
      </c>
      <c r="G20" s="11"/>
      <c r="H20" s="44">
        <f t="shared" si="0"/>
        <v>160</v>
      </c>
      <c r="I20" s="44">
        <f t="shared" si="0"/>
        <v>0</v>
      </c>
      <c r="J20" s="11">
        <v>55</v>
      </c>
      <c r="K20" s="11"/>
      <c r="L20" s="11">
        <v>100</v>
      </c>
      <c r="M20" s="11"/>
      <c r="N20" s="11">
        <v>160</v>
      </c>
      <c r="O20" s="11"/>
      <c r="P20" s="11">
        <f t="shared" si="1"/>
        <v>315</v>
      </c>
      <c r="Q20" s="11">
        <f t="shared" si="1"/>
        <v>0</v>
      </c>
      <c r="R20" s="44">
        <f t="shared" si="2"/>
        <v>475</v>
      </c>
      <c r="S20" s="44">
        <f t="shared" si="2"/>
        <v>0</v>
      </c>
      <c r="T20" s="11">
        <v>160</v>
      </c>
      <c r="U20" s="11"/>
      <c r="V20" s="11">
        <v>160</v>
      </c>
      <c r="W20" s="11"/>
      <c r="X20" s="11">
        <v>100</v>
      </c>
      <c r="Y20" s="11"/>
      <c r="Z20" s="11">
        <f t="shared" si="3"/>
        <v>420</v>
      </c>
      <c r="AA20" s="11">
        <f t="shared" si="3"/>
        <v>0</v>
      </c>
      <c r="AB20" s="11">
        <f t="shared" si="4"/>
        <v>895</v>
      </c>
      <c r="AC20" s="11">
        <f t="shared" si="4"/>
        <v>0</v>
      </c>
      <c r="AD20" s="11">
        <v>55</v>
      </c>
      <c r="AE20" s="11"/>
      <c r="AF20" s="11">
        <v>55</v>
      </c>
      <c r="AG20" s="11"/>
      <c r="AH20" s="11">
        <v>55</v>
      </c>
      <c r="AI20" s="11"/>
      <c r="AJ20" s="11">
        <f t="shared" si="5"/>
        <v>165</v>
      </c>
      <c r="AK20" s="11">
        <f t="shared" si="5"/>
        <v>0</v>
      </c>
      <c r="AL20" s="11">
        <f t="shared" si="6"/>
        <v>1060</v>
      </c>
      <c r="AM20" s="11"/>
    </row>
    <row r="21" spans="1:39" ht="31.5">
      <c r="A21" s="15" t="s">
        <v>28</v>
      </c>
      <c r="B21" s="11">
        <v>60</v>
      </c>
      <c r="C21" s="11"/>
      <c r="D21" s="11">
        <v>70</v>
      </c>
      <c r="E21" s="11"/>
      <c r="F21" s="11">
        <v>70</v>
      </c>
      <c r="G21" s="11"/>
      <c r="H21" s="44">
        <f t="shared" si="0"/>
        <v>200</v>
      </c>
      <c r="I21" s="44">
        <f t="shared" si="0"/>
        <v>0</v>
      </c>
      <c r="J21" s="11">
        <v>70</v>
      </c>
      <c r="K21" s="11"/>
      <c r="L21" s="11">
        <v>80</v>
      </c>
      <c r="M21" s="11"/>
      <c r="N21" s="11">
        <v>100</v>
      </c>
      <c r="O21" s="11"/>
      <c r="P21" s="11">
        <f t="shared" si="1"/>
        <v>250</v>
      </c>
      <c r="Q21" s="11">
        <f t="shared" si="1"/>
        <v>0</v>
      </c>
      <c r="R21" s="44">
        <f t="shared" si="2"/>
        <v>450</v>
      </c>
      <c r="S21" s="44">
        <f t="shared" si="2"/>
        <v>0</v>
      </c>
      <c r="T21" s="11">
        <v>100</v>
      </c>
      <c r="U21" s="11"/>
      <c r="V21" s="11">
        <v>100</v>
      </c>
      <c r="W21" s="11"/>
      <c r="X21" s="11">
        <v>80</v>
      </c>
      <c r="Y21" s="11"/>
      <c r="Z21" s="11">
        <f t="shared" si="3"/>
        <v>280</v>
      </c>
      <c r="AA21" s="11">
        <f t="shared" si="3"/>
        <v>0</v>
      </c>
      <c r="AB21" s="11">
        <f t="shared" si="4"/>
        <v>730</v>
      </c>
      <c r="AC21" s="11">
        <f t="shared" si="4"/>
        <v>0</v>
      </c>
      <c r="AD21" s="11">
        <v>70</v>
      </c>
      <c r="AE21" s="11"/>
      <c r="AF21" s="11">
        <v>70</v>
      </c>
      <c r="AG21" s="11"/>
      <c r="AH21" s="11">
        <v>70</v>
      </c>
      <c r="AI21" s="11"/>
      <c r="AJ21" s="11">
        <f t="shared" si="5"/>
        <v>210</v>
      </c>
      <c r="AK21" s="11">
        <f t="shared" si="5"/>
        <v>0</v>
      </c>
      <c r="AL21" s="11">
        <f t="shared" si="6"/>
        <v>940</v>
      </c>
      <c r="AM21" s="11"/>
    </row>
    <row r="22" spans="1:39" ht="31.5">
      <c r="A22" s="15" t="s">
        <v>29</v>
      </c>
      <c r="B22" s="11">
        <v>80</v>
      </c>
      <c r="C22" s="11"/>
      <c r="D22" s="11">
        <v>90</v>
      </c>
      <c r="E22" s="11"/>
      <c r="F22" s="11">
        <v>90</v>
      </c>
      <c r="G22" s="11"/>
      <c r="H22" s="44">
        <f t="shared" si="0"/>
        <v>260</v>
      </c>
      <c r="I22" s="44">
        <f t="shared" si="0"/>
        <v>0</v>
      </c>
      <c r="J22" s="11">
        <v>90</v>
      </c>
      <c r="K22" s="11"/>
      <c r="L22" s="11">
        <v>130</v>
      </c>
      <c r="M22" s="11"/>
      <c r="N22" s="11">
        <v>180</v>
      </c>
      <c r="O22" s="11"/>
      <c r="P22" s="11">
        <f t="shared" si="1"/>
        <v>400</v>
      </c>
      <c r="Q22" s="11">
        <f t="shared" si="1"/>
        <v>0</v>
      </c>
      <c r="R22" s="44">
        <f t="shared" si="2"/>
        <v>660</v>
      </c>
      <c r="S22" s="44">
        <f t="shared" si="2"/>
        <v>0</v>
      </c>
      <c r="T22" s="11">
        <v>180</v>
      </c>
      <c r="U22" s="11"/>
      <c r="V22" s="11">
        <v>180</v>
      </c>
      <c r="W22" s="11"/>
      <c r="X22" s="11">
        <v>130</v>
      </c>
      <c r="Y22" s="11"/>
      <c r="Z22" s="11">
        <f t="shared" si="3"/>
        <v>490</v>
      </c>
      <c r="AA22" s="11">
        <f t="shared" si="3"/>
        <v>0</v>
      </c>
      <c r="AB22" s="11">
        <f t="shared" si="4"/>
        <v>1150</v>
      </c>
      <c r="AC22" s="11">
        <f t="shared" si="4"/>
        <v>0</v>
      </c>
      <c r="AD22" s="11">
        <v>90</v>
      </c>
      <c r="AE22" s="11"/>
      <c r="AF22" s="11">
        <v>90</v>
      </c>
      <c r="AG22" s="11"/>
      <c r="AH22" s="11">
        <v>90</v>
      </c>
      <c r="AI22" s="11"/>
      <c r="AJ22" s="11">
        <f t="shared" si="5"/>
        <v>270</v>
      </c>
      <c r="AK22" s="11">
        <f t="shared" si="5"/>
        <v>0</v>
      </c>
      <c r="AL22" s="11">
        <f t="shared" si="6"/>
        <v>1420</v>
      </c>
      <c r="AM22" s="11"/>
    </row>
    <row r="23" spans="1:39" ht="31.5">
      <c r="A23" s="15" t="s">
        <v>30</v>
      </c>
      <c r="B23" s="11">
        <v>150</v>
      </c>
      <c r="C23" s="11"/>
      <c r="D23" s="11">
        <v>150</v>
      </c>
      <c r="E23" s="11"/>
      <c r="F23" s="11">
        <v>150</v>
      </c>
      <c r="G23" s="11"/>
      <c r="H23" s="44">
        <f t="shared" si="0"/>
        <v>450</v>
      </c>
      <c r="I23" s="44">
        <f t="shared" si="0"/>
        <v>0</v>
      </c>
      <c r="J23" s="11">
        <v>150</v>
      </c>
      <c r="K23" s="11"/>
      <c r="L23" s="11">
        <v>200</v>
      </c>
      <c r="M23" s="11"/>
      <c r="N23" s="11">
        <v>530</v>
      </c>
      <c r="O23" s="11"/>
      <c r="P23" s="11">
        <f t="shared" si="1"/>
        <v>880</v>
      </c>
      <c r="Q23" s="11">
        <f t="shared" si="1"/>
        <v>0</v>
      </c>
      <c r="R23" s="44">
        <f t="shared" si="2"/>
        <v>1330</v>
      </c>
      <c r="S23" s="44">
        <f t="shared" si="2"/>
        <v>0</v>
      </c>
      <c r="T23" s="11">
        <v>530</v>
      </c>
      <c r="U23" s="11"/>
      <c r="V23" s="11">
        <v>530</v>
      </c>
      <c r="W23" s="11"/>
      <c r="X23" s="11">
        <v>200</v>
      </c>
      <c r="Y23" s="11"/>
      <c r="Z23" s="11">
        <f t="shared" si="3"/>
        <v>1260</v>
      </c>
      <c r="AA23" s="11">
        <f t="shared" si="3"/>
        <v>0</v>
      </c>
      <c r="AB23" s="11">
        <f t="shared" si="4"/>
        <v>2590</v>
      </c>
      <c r="AC23" s="11">
        <f t="shared" si="4"/>
        <v>0</v>
      </c>
      <c r="AD23" s="11">
        <v>150</v>
      </c>
      <c r="AE23" s="11"/>
      <c r="AF23" s="11">
        <v>150</v>
      </c>
      <c r="AG23" s="11"/>
      <c r="AH23" s="11">
        <v>150</v>
      </c>
      <c r="AI23" s="11"/>
      <c r="AJ23" s="11">
        <f t="shared" si="5"/>
        <v>450</v>
      </c>
      <c r="AK23" s="11">
        <f t="shared" si="5"/>
        <v>0</v>
      </c>
      <c r="AL23" s="11">
        <f t="shared" si="6"/>
        <v>3040</v>
      </c>
      <c r="AM23" s="11"/>
    </row>
    <row r="24" spans="1:39" ht="31.5">
      <c r="A24" s="15" t="s">
        <v>31</v>
      </c>
      <c r="B24" s="11">
        <v>30</v>
      </c>
      <c r="C24" s="11"/>
      <c r="D24" s="11">
        <v>30</v>
      </c>
      <c r="E24" s="11"/>
      <c r="F24" s="11">
        <v>30</v>
      </c>
      <c r="G24" s="11"/>
      <c r="H24" s="44">
        <f t="shared" si="0"/>
        <v>90</v>
      </c>
      <c r="I24" s="44">
        <f t="shared" si="0"/>
        <v>0</v>
      </c>
      <c r="J24" s="11">
        <v>30</v>
      </c>
      <c r="K24" s="11"/>
      <c r="L24" s="11">
        <v>130</v>
      </c>
      <c r="M24" s="11"/>
      <c r="N24" s="11">
        <v>200</v>
      </c>
      <c r="O24" s="11">
        <v>550</v>
      </c>
      <c r="P24" s="11">
        <f t="shared" si="1"/>
        <v>360</v>
      </c>
      <c r="Q24" s="11">
        <f t="shared" si="1"/>
        <v>550</v>
      </c>
      <c r="R24" s="44">
        <f t="shared" si="2"/>
        <v>450</v>
      </c>
      <c r="S24" s="44">
        <f t="shared" si="2"/>
        <v>550</v>
      </c>
      <c r="T24" s="11">
        <v>200</v>
      </c>
      <c r="U24" s="11"/>
      <c r="V24" s="11">
        <v>200</v>
      </c>
      <c r="W24" s="11"/>
      <c r="X24" s="11">
        <v>130</v>
      </c>
      <c r="Y24" s="11"/>
      <c r="Z24" s="11">
        <f t="shared" si="3"/>
        <v>530</v>
      </c>
      <c r="AA24" s="11">
        <f t="shared" si="3"/>
        <v>0</v>
      </c>
      <c r="AB24" s="11">
        <f t="shared" si="4"/>
        <v>980</v>
      </c>
      <c r="AC24" s="11">
        <f t="shared" si="4"/>
        <v>550</v>
      </c>
      <c r="AD24" s="11">
        <v>30</v>
      </c>
      <c r="AE24" s="11"/>
      <c r="AF24" s="11">
        <v>30</v>
      </c>
      <c r="AG24" s="11"/>
      <c r="AH24" s="11">
        <v>30</v>
      </c>
      <c r="AI24" s="11"/>
      <c r="AJ24" s="11">
        <f t="shared" si="5"/>
        <v>90</v>
      </c>
      <c r="AK24" s="11">
        <f t="shared" si="5"/>
        <v>0</v>
      </c>
      <c r="AL24" s="11">
        <f t="shared" si="6"/>
        <v>1070</v>
      </c>
      <c r="AM24" s="11"/>
    </row>
    <row r="25" spans="1:39" s="30" customFormat="1" ht="31.5">
      <c r="A25" s="15" t="s">
        <v>32</v>
      </c>
      <c r="B25" s="11">
        <v>200</v>
      </c>
      <c r="C25" s="11">
        <v>357</v>
      </c>
      <c r="D25" s="11">
        <v>200</v>
      </c>
      <c r="E25" s="11">
        <v>357</v>
      </c>
      <c r="F25" s="11">
        <v>200</v>
      </c>
      <c r="G25" s="11">
        <v>357</v>
      </c>
      <c r="H25" s="44">
        <f t="shared" si="0"/>
        <v>600</v>
      </c>
      <c r="I25" s="44">
        <f t="shared" si="0"/>
        <v>1071</v>
      </c>
      <c r="J25" s="11">
        <v>200</v>
      </c>
      <c r="K25" s="11">
        <v>357</v>
      </c>
      <c r="L25" s="11">
        <v>300</v>
      </c>
      <c r="M25" s="11">
        <v>357</v>
      </c>
      <c r="N25" s="11">
        <v>600</v>
      </c>
      <c r="O25" s="11">
        <v>617</v>
      </c>
      <c r="P25" s="11">
        <f t="shared" si="1"/>
        <v>1100</v>
      </c>
      <c r="Q25" s="11">
        <f t="shared" si="1"/>
        <v>1331</v>
      </c>
      <c r="R25" s="44">
        <f t="shared" si="2"/>
        <v>1700</v>
      </c>
      <c r="S25" s="44">
        <f t="shared" si="2"/>
        <v>2402</v>
      </c>
      <c r="T25" s="11">
        <v>600</v>
      </c>
      <c r="U25" s="11">
        <v>617</v>
      </c>
      <c r="V25" s="11">
        <v>600</v>
      </c>
      <c r="W25" s="11">
        <v>0</v>
      </c>
      <c r="X25" s="11">
        <v>300</v>
      </c>
      <c r="Y25" s="11">
        <v>617</v>
      </c>
      <c r="Z25" s="11">
        <f t="shared" si="3"/>
        <v>1500</v>
      </c>
      <c r="AA25" s="11">
        <f t="shared" si="3"/>
        <v>1234</v>
      </c>
      <c r="AB25" s="11">
        <f t="shared" si="4"/>
        <v>3200</v>
      </c>
      <c r="AC25" s="11">
        <f t="shared" si="4"/>
        <v>3636</v>
      </c>
      <c r="AD25" s="11">
        <v>200</v>
      </c>
      <c r="AE25" s="11"/>
      <c r="AF25" s="11">
        <v>200</v>
      </c>
      <c r="AG25" s="11"/>
      <c r="AH25" s="11">
        <v>200</v>
      </c>
      <c r="AI25" s="11"/>
      <c r="AJ25" s="11">
        <f t="shared" si="5"/>
        <v>600</v>
      </c>
      <c r="AK25" s="11">
        <f t="shared" si="5"/>
        <v>0</v>
      </c>
      <c r="AL25" s="11">
        <f t="shared" si="6"/>
        <v>3800</v>
      </c>
      <c r="AM25" s="11"/>
    </row>
    <row r="26" spans="1:39" ht="31.5">
      <c r="A26" s="15" t="s">
        <v>33</v>
      </c>
      <c r="B26" s="11">
        <v>140</v>
      </c>
      <c r="C26" s="11"/>
      <c r="D26" s="11">
        <v>150</v>
      </c>
      <c r="E26" s="11"/>
      <c r="F26" s="11">
        <v>150</v>
      </c>
      <c r="G26" s="11"/>
      <c r="H26" s="44">
        <f t="shared" si="0"/>
        <v>440</v>
      </c>
      <c r="I26" s="44">
        <f t="shared" si="0"/>
        <v>0</v>
      </c>
      <c r="J26" s="11">
        <v>150</v>
      </c>
      <c r="K26" s="11"/>
      <c r="L26" s="11">
        <v>200</v>
      </c>
      <c r="M26" s="11"/>
      <c r="N26" s="11">
        <v>400</v>
      </c>
      <c r="O26" s="11"/>
      <c r="P26" s="11">
        <f t="shared" si="1"/>
        <v>750</v>
      </c>
      <c r="Q26" s="11">
        <f t="shared" si="1"/>
        <v>0</v>
      </c>
      <c r="R26" s="44">
        <f t="shared" si="2"/>
        <v>1190</v>
      </c>
      <c r="S26" s="44">
        <f t="shared" si="2"/>
        <v>0</v>
      </c>
      <c r="T26" s="11">
        <v>400</v>
      </c>
      <c r="U26" s="11"/>
      <c r="V26" s="11">
        <v>400</v>
      </c>
      <c r="W26" s="11"/>
      <c r="X26" s="11">
        <v>200</v>
      </c>
      <c r="Y26" s="11"/>
      <c r="Z26" s="11">
        <f t="shared" si="3"/>
        <v>1000</v>
      </c>
      <c r="AA26" s="11">
        <f t="shared" si="3"/>
        <v>0</v>
      </c>
      <c r="AB26" s="11">
        <f t="shared" si="4"/>
        <v>2190</v>
      </c>
      <c r="AC26" s="11">
        <f t="shared" si="4"/>
        <v>0</v>
      </c>
      <c r="AD26" s="11">
        <v>150</v>
      </c>
      <c r="AE26" s="11"/>
      <c r="AF26" s="11">
        <v>150</v>
      </c>
      <c r="AG26" s="11"/>
      <c r="AH26" s="11">
        <v>150</v>
      </c>
      <c r="AI26" s="11"/>
      <c r="AJ26" s="11">
        <f t="shared" si="5"/>
        <v>450</v>
      </c>
      <c r="AK26" s="11">
        <f t="shared" si="5"/>
        <v>0</v>
      </c>
      <c r="AL26" s="11">
        <f t="shared" si="6"/>
        <v>2640</v>
      </c>
      <c r="AM26" s="11"/>
    </row>
    <row r="27" spans="1:39" ht="38.25" customHeight="1">
      <c r="A27" s="15" t="s">
        <v>34</v>
      </c>
      <c r="B27" s="11">
        <v>170</v>
      </c>
      <c r="C27" s="11"/>
      <c r="D27" s="11">
        <v>180</v>
      </c>
      <c r="E27" s="11"/>
      <c r="F27" s="11">
        <v>180</v>
      </c>
      <c r="G27" s="11"/>
      <c r="H27" s="44">
        <f t="shared" si="0"/>
        <v>530</v>
      </c>
      <c r="I27" s="44">
        <f t="shared" si="0"/>
        <v>0</v>
      </c>
      <c r="J27" s="11">
        <v>180</v>
      </c>
      <c r="K27" s="11"/>
      <c r="L27" s="11">
        <v>270</v>
      </c>
      <c r="M27" s="11"/>
      <c r="N27" s="11">
        <v>500</v>
      </c>
      <c r="O27" s="11"/>
      <c r="P27" s="11">
        <f t="shared" si="1"/>
        <v>950</v>
      </c>
      <c r="Q27" s="11">
        <f t="shared" si="1"/>
        <v>0</v>
      </c>
      <c r="R27" s="44">
        <f t="shared" si="2"/>
        <v>1480</v>
      </c>
      <c r="S27" s="44">
        <f t="shared" si="2"/>
        <v>0</v>
      </c>
      <c r="T27" s="11">
        <v>500</v>
      </c>
      <c r="U27" s="11">
        <v>350</v>
      </c>
      <c r="V27" s="11">
        <v>500</v>
      </c>
      <c r="W27" s="11">
        <v>380</v>
      </c>
      <c r="X27" s="11">
        <v>270</v>
      </c>
      <c r="Y27" s="11">
        <v>250</v>
      </c>
      <c r="Z27" s="11">
        <f t="shared" si="3"/>
        <v>1270</v>
      </c>
      <c r="AA27" s="11">
        <f t="shared" si="3"/>
        <v>980</v>
      </c>
      <c r="AB27" s="11">
        <f t="shared" si="4"/>
        <v>2750</v>
      </c>
      <c r="AC27" s="11">
        <f t="shared" si="4"/>
        <v>980</v>
      </c>
      <c r="AD27" s="11">
        <v>180</v>
      </c>
      <c r="AE27" s="11"/>
      <c r="AF27" s="11">
        <v>180</v>
      </c>
      <c r="AG27" s="11"/>
      <c r="AH27" s="11">
        <v>180</v>
      </c>
      <c r="AI27" s="11"/>
      <c r="AJ27" s="11">
        <f t="shared" si="5"/>
        <v>540</v>
      </c>
      <c r="AK27" s="11">
        <f t="shared" si="5"/>
        <v>0</v>
      </c>
      <c r="AL27" s="11">
        <f t="shared" si="6"/>
        <v>3290</v>
      </c>
      <c r="AM27" s="11"/>
    </row>
    <row r="28" spans="1:39" ht="31.5">
      <c r="A28" s="15" t="s">
        <v>35</v>
      </c>
      <c r="B28" s="11">
        <v>170</v>
      </c>
      <c r="C28" s="11"/>
      <c r="D28" s="11">
        <v>180</v>
      </c>
      <c r="E28" s="11"/>
      <c r="F28" s="11">
        <v>180</v>
      </c>
      <c r="G28" s="11"/>
      <c r="H28" s="44">
        <f t="shared" si="0"/>
        <v>530</v>
      </c>
      <c r="I28" s="44">
        <f t="shared" si="0"/>
        <v>0</v>
      </c>
      <c r="J28" s="11">
        <v>180</v>
      </c>
      <c r="K28" s="11"/>
      <c r="L28" s="11">
        <v>280</v>
      </c>
      <c r="M28" s="11"/>
      <c r="N28" s="11">
        <v>500</v>
      </c>
      <c r="O28" s="11"/>
      <c r="P28" s="11">
        <f t="shared" si="1"/>
        <v>960</v>
      </c>
      <c r="Q28" s="11">
        <f t="shared" si="1"/>
        <v>0</v>
      </c>
      <c r="R28" s="44">
        <f t="shared" si="2"/>
        <v>1490</v>
      </c>
      <c r="S28" s="44">
        <f t="shared" si="2"/>
        <v>0</v>
      </c>
      <c r="T28" s="11">
        <v>500</v>
      </c>
      <c r="U28" s="11"/>
      <c r="V28" s="11">
        <v>500</v>
      </c>
      <c r="W28" s="11"/>
      <c r="X28" s="11">
        <v>280</v>
      </c>
      <c r="Y28" s="11"/>
      <c r="Z28" s="11">
        <f t="shared" si="3"/>
        <v>1280</v>
      </c>
      <c r="AA28" s="11">
        <f t="shared" si="3"/>
        <v>0</v>
      </c>
      <c r="AB28" s="11">
        <f t="shared" si="4"/>
        <v>2770</v>
      </c>
      <c r="AC28" s="11">
        <f t="shared" si="4"/>
        <v>0</v>
      </c>
      <c r="AD28" s="11">
        <v>180</v>
      </c>
      <c r="AE28" s="11"/>
      <c r="AF28" s="11">
        <v>180</v>
      </c>
      <c r="AG28" s="11"/>
      <c r="AH28" s="11">
        <v>180</v>
      </c>
      <c r="AI28" s="11"/>
      <c r="AJ28" s="11">
        <f t="shared" si="5"/>
        <v>540</v>
      </c>
      <c r="AK28" s="11">
        <f t="shared" si="5"/>
        <v>0</v>
      </c>
      <c r="AL28" s="11">
        <f t="shared" si="6"/>
        <v>3310</v>
      </c>
      <c r="AM28" s="11"/>
    </row>
    <row r="29" spans="1:39" s="30" customFormat="1" ht="47.25">
      <c r="A29" s="15" t="s">
        <v>36</v>
      </c>
      <c r="B29" s="11">
        <v>3</v>
      </c>
      <c r="C29" s="11"/>
      <c r="D29" s="11">
        <v>3</v>
      </c>
      <c r="E29" s="11">
        <v>6</v>
      </c>
      <c r="F29" s="11">
        <v>3</v>
      </c>
      <c r="G29" s="11">
        <v>5</v>
      </c>
      <c r="H29" s="44">
        <f t="shared" si="0"/>
        <v>9</v>
      </c>
      <c r="I29" s="44">
        <f t="shared" si="0"/>
        <v>11</v>
      </c>
      <c r="J29" s="11">
        <v>3</v>
      </c>
      <c r="K29" s="11"/>
      <c r="L29" s="11">
        <v>10</v>
      </c>
      <c r="M29" s="11">
        <v>2</v>
      </c>
      <c r="N29" s="11">
        <v>18</v>
      </c>
      <c r="O29" s="11">
        <v>2</v>
      </c>
      <c r="P29" s="11">
        <f t="shared" si="1"/>
        <v>31</v>
      </c>
      <c r="Q29" s="11">
        <f t="shared" si="1"/>
        <v>4</v>
      </c>
      <c r="R29" s="44">
        <f t="shared" si="2"/>
        <v>40</v>
      </c>
      <c r="S29" s="44">
        <f t="shared" si="2"/>
        <v>15</v>
      </c>
      <c r="T29" s="11">
        <v>18</v>
      </c>
      <c r="U29" s="11">
        <v>3</v>
      </c>
      <c r="V29" s="11">
        <v>18</v>
      </c>
      <c r="W29" s="11">
        <v>3</v>
      </c>
      <c r="X29" s="11">
        <v>10</v>
      </c>
      <c r="Y29" s="11">
        <v>4</v>
      </c>
      <c r="Z29" s="11">
        <f t="shared" si="3"/>
        <v>46</v>
      </c>
      <c r="AA29" s="11">
        <f t="shared" si="3"/>
        <v>10</v>
      </c>
      <c r="AB29" s="11">
        <f t="shared" si="4"/>
        <v>86</v>
      </c>
      <c r="AC29" s="11">
        <f t="shared" si="4"/>
        <v>25</v>
      </c>
      <c r="AD29" s="11">
        <v>3</v>
      </c>
      <c r="AE29" s="11"/>
      <c r="AF29" s="11">
        <v>3</v>
      </c>
      <c r="AG29" s="11"/>
      <c r="AH29" s="11">
        <v>3</v>
      </c>
      <c r="AI29" s="11"/>
      <c r="AJ29" s="11">
        <f t="shared" si="5"/>
        <v>9</v>
      </c>
      <c r="AK29" s="11">
        <f t="shared" si="5"/>
        <v>0</v>
      </c>
      <c r="AL29" s="11">
        <f t="shared" si="6"/>
        <v>95</v>
      </c>
      <c r="AM29" s="11"/>
    </row>
    <row r="30" spans="1:39" ht="47.25">
      <c r="A30" s="15" t="s">
        <v>37</v>
      </c>
      <c r="B30" s="11">
        <v>3</v>
      </c>
      <c r="C30" s="11"/>
      <c r="D30" s="11">
        <v>3</v>
      </c>
      <c r="E30" s="11"/>
      <c r="F30" s="11">
        <v>3</v>
      </c>
      <c r="G30" s="11"/>
      <c r="H30" s="44">
        <f t="shared" si="0"/>
        <v>9</v>
      </c>
      <c r="I30" s="44">
        <f t="shared" si="0"/>
        <v>0</v>
      </c>
      <c r="J30" s="11">
        <v>3</v>
      </c>
      <c r="K30" s="11"/>
      <c r="L30" s="11">
        <v>4</v>
      </c>
      <c r="M30" s="11">
        <v>2</v>
      </c>
      <c r="N30" s="11">
        <v>6</v>
      </c>
      <c r="O30" s="11"/>
      <c r="P30" s="11">
        <f t="shared" si="1"/>
        <v>13</v>
      </c>
      <c r="Q30" s="11">
        <f t="shared" si="1"/>
        <v>2</v>
      </c>
      <c r="R30" s="44">
        <f t="shared" si="2"/>
        <v>22</v>
      </c>
      <c r="S30" s="44">
        <f t="shared" si="2"/>
        <v>2</v>
      </c>
      <c r="T30" s="11">
        <v>6</v>
      </c>
      <c r="U30" s="11">
        <v>2</v>
      </c>
      <c r="V30" s="11">
        <v>6</v>
      </c>
      <c r="W30" s="11">
        <v>2</v>
      </c>
      <c r="X30" s="11">
        <v>4</v>
      </c>
      <c r="Y30" s="11">
        <v>2</v>
      </c>
      <c r="Z30" s="11">
        <f t="shared" si="3"/>
        <v>16</v>
      </c>
      <c r="AA30" s="11">
        <f t="shared" si="3"/>
        <v>6</v>
      </c>
      <c r="AB30" s="11">
        <f t="shared" si="4"/>
        <v>38</v>
      </c>
      <c r="AC30" s="11">
        <f t="shared" si="4"/>
        <v>8</v>
      </c>
      <c r="AD30" s="11">
        <v>3</v>
      </c>
      <c r="AE30" s="11"/>
      <c r="AF30" s="11">
        <v>3</v>
      </c>
      <c r="AG30" s="11"/>
      <c r="AH30" s="11">
        <v>3</v>
      </c>
      <c r="AI30" s="11"/>
      <c r="AJ30" s="11">
        <f t="shared" si="5"/>
        <v>9</v>
      </c>
      <c r="AK30" s="11">
        <f t="shared" si="5"/>
        <v>0</v>
      </c>
      <c r="AL30" s="11">
        <f t="shared" si="6"/>
        <v>47</v>
      </c>
      <c r="AM30" s="11"/>
    </row>
    <row r="31" spans="1:39" ht="31.5">
      <c r="A31" s="15" t="s">
        <v>38</v>
      </c>
      <c r="B31" s="11">
        <v>500</v>
      </c>
      <c r="C31" s="11">
        <v>677</v>
      </c>
      <c r="D31" s="11">
        <v>550</v>
      </c>
      <c r="E31" s="11">
        <v>612</v>
      </c>
      <c r="F31" s="11">
        <v>550</v>
      </c>
      <c r="G31" s="11">
        <v>516</v>
      </c>
      <c r="H31" s="44">
        <f t="shared" si="0"/>
        <v>1600</v>
      </c>
      <c r="I31" s="44">
        <f t="shared" si="0"/>
        <v>1805</v>
      </c>
      <c r="J31" s="11">
        <v>550</v>
      </c>
      <c r="K31" s="11">
        <v>1025</v>
      </c>
      <c r="L31" s="11">
        <v>800</v>
      </c>
      <c r="M31" s="11">
        <v>605</v>
      </c>
      <c r="N31" s="11">
        <v>1200</v>
      </c>
      <c r="O31" s="11">
        <v>865</v>
      </c>
      <c r="P31" s="11">
        <f t="shared" si="1"/>
        <v>2550</v>
      </c>
      <c r="Q31" s="11">
        <f t="shared" si="1"/>
        <v>2495</v>
      </c>
      <c r="R31" s="44">
        <f t="shared" si="2"/>
        <v>4150</v>
      </c>
      <c r="S31" s="44">
        <f t="shared" si="2"/>
        <v>4300</v>
      </c>
      <c r="T31" s="11">
        <v>1200</v>
      </c>
      <c r="U31" s="11">
        <v>1017</v>
      </c>
      <c r="V31" s="11">
        <v>1200</v>
      </c>
      <c r="W31" s="11">
        <v>1079</v>
      </c>
      <c r="X31" s="11">
        <v>800</v>
      </c>
      <c r="Y31" s="11">
        <v>632</v>
      </c>
      <c r="Z31" s="11">
        <f t="shared" si="3"/>
        <v>3200</v>
      </c>
      <c r="AA31" s="11">
        <f t="shared" si="3"/>
        <v>2728</v>
      </c>
      <c r="AB31" s="11">
        <f t="shared" si="4"/>
        <v>7350</v>
      </c>
      <c r="AC31" s="11">
        <f t="shared" si="4"/>
        <v>7028</v>
      </c>
      <c r="AD31" s="11">
        <v>550</v>
      </c>
      <c r="AE31" s="11"/>
      <c r="AF31" s="11">
        <v>550</v>
      </c>
      <c r="AG31" s="11"/>
      <c r="AH31" s="11">
        <v>550</v>
      </c>
      <c r="AI31" s="11"/>
      <c r="AJ31" s="11">
        <f t="shared" si="5"/>
        <v>1650</v>
      </c>
      <c r="AK31" s="11">
        <f t="shared" si="5"/>
        <v>0</v>
      </c>
      <c r="AL31" s="11">
        <f t="shared" si="6"/>
        <v>9000</v>
      </c>
      <c r="AM31" s="11"/>
    </row>
    <row r="32" spans="1:39" s="30" customFormat="1" ht="31.5">
      <c r="A32" s="15" t="s">
        <v>39</v>
      </c>
      <c r="B32" s="11">
        <v>60</v>
      </c>
      <c r="C32" s="11">
        <v>55</v>
      </c>
      <c r="D32" s="11">
        <v>70</v>
      </c>
      <c r="E32" s="11">
        <v>51</v>
      </c>
      <c r="F32" s="11">
        <v>70</v>
      </c>
      <c r="G32" s="11">
        <v>52</v>
      </c>
      <c r="H32" s="44">
        <f t="shared" si="0"/>
        <v>200</v>
      </c>
      <c r="I32" s="44">
        <f t="shared" si="0"/>
        <v>158</v>
      </c>
      <c r="J32" s="11">
        <v>70</v>
      </c>
      <c r="K32" s="11">
        <v>66</v>
      </c>
      <c r="L32" s="11">
        <v>80</v>
      </c>
      <c r="M32" s="11">
        <v>69</v>
      </c>
      <c r="N32" s="11">
        <v>150</v>
      </c>
      <c r="O32" s="11">
        <v>100</v>
      </c>
      <c r="P32" s="11">
        <f t="shared" si="1"/>
        <v>300</v>
      </c>
      <c r="Q32" s="11">
        <f t="shared" si="1"/>
        <v>235</v>
      </c>
      <c r="R32" s="44">
        <f t="shared" si="2"/>
        <v>500</v>
      </c>
      <c r="S32" s="44">
        <f t="shared" si="2"/>
        <v>393</v>
      </c>
      <c r="T32" s="11">
        <v>150</v>
      </c>
      <c r="U32" s="11">
        <v>150</v>
      </c>
      <c r="V32" s="11">
        <v>150</v>
      </c>
      <c r="W32" s="11">
        <v>144</v>
      </c>
      <c r="X32" s="11">
        <v>80</v>
      </c>
      <c r="Y32" s="11">
        <v>127</v>
      </c>
      <c r="Z32" s="11">
        <f t="shared" si="3"/>
        <v>380</v>
      </c>
      <c r="AA32" s="11">
        <f t="shared" si="3"/>
        <v>421</v>
      </c>
      <c r="AB32" s="11">
        <f t="shared" si="4"/>
        <v>880</v>
      </c>
      <c r="AC32" s="11">
        <f t="shared" si="4"/>
        <v>814</v>
      </c>
      <c r="AD32" s="11">
        <v>70</v>
      </c>
      <c r="AE32" s="11"/>
      <c r="AF32" s="11">
        <v>70</v>
      </c>
      <c r="AG32" s="11"/>
      <c r="AH32" s="11">
        <v>70</v>
      </c>
      <c r="AI32" s="11"/>
      <c r="AJ32" s="11">
        <f t="shared" si="5"/>
        <v>210</v>
      </c>
      <c r="AK32" s="11">
        <f t="shared" si="5"/>
        <v>0</v>
      </c>
      <c r="AL32" s="11">
        <f t="shared" si="6"/>
        <v>1090</v>
      </c>
      <c r="AM32" s="11"/>
    </row>
    <row r="33" spans="1:39" ht="63">
      <c r="A33" s="65" t="s">
        <v>46</v>
      </c>
      <c r="B33" s="19">
        <v>9</v>
      </c>
      <c r="C33" s="19">
        <v>0</v>
      </c>
      <c r="D33" s="19">
        <v>9</v>
      </c>
      <c r="E33" s="19">
        <v>8</v>
      </c>
      <c r="F33" s="19">
        <v>9</v>
      </c>
      <c r="G33" s="19">
        <v>4</v>
      </c>
      <c r="H33" s="44">
        <f t="shared" si="0"/>
        <v>27</v>
      </c>
      <c r="I33" s="44">
        <f t="shared" si="0"/>
        <v>12</v>
      </c>
      <c r="J33" s="19">
        <v>9</v>
      </c>
      <c r="K33" s="19">
        <v>14</v>
      </c>
      <c r="L33" s="19">
        <v>10</v>
      </c>
      <c r="M33" s="19">
        <v>16</v>
      </c>
      <c r="N33" s="19">
        <v>11</v>
      </c>
      <c r="O33" s="19">
        <v>11</v>
      </c>
      <c r="P33" s="11">
        <f t="shared" si="1"/>
        <v>30</v>
      </c>
      <c r="Q33" s="11">
        <f t="shared" si="1"/>
        <v>41</v>
      </c>
      <c r="R33" s="44">
        <f t="shared" si="2"/>
        <v>57</v>
      </c>
      <c r="S33" s="44">
        <f t="shared" si="2"/>
        <v>53</v>
      </c>
      <c r="T33" s="19">
        <v>11</v>
      </c>
      <c r="U33" s="19">
        <v>29</v>
      </c>
      <c r="V33" s="19">
        <v>11</v>
      </c>
      <c r="W33" s="19">
        <v>33</v>
      </c>
      <c r="X33" s="19">
        <v>10</v>
      </c>
      <c r="Y33" s="19">
        <v>10</v>
      </c>
      <c r="Z33" s="11">
        <f t="shared" si="3"/>
        <v>32</v>
      </c>
      <c r="AA33" s="11">
        <f t="shared" si="3"/>
        <v>72</v>
      </c>
      <c r="AB33" s="11">
        <f t="shared" si="4"/>
        <v>89</v>
      </c>
      <c r="AC33" s="11">
        <f t="shared" si="4"/>
        <v>125</v>
      </c>
      <c r="AD33" s="19">
        <v>9</v>
      </c>
      <c r="AE33" s="19"/>
      <c r="AF33" s="19">
        <v>9</v>
      </c>
      <c r="AG33" s="19"/>
      <c r="AH33" s="19">
        <v>9</v>
      </c>
      <c r="AI33" s="19"/>
      <c r="AJ33" s="11">
        <f t="shared" si="5"/>
        <v>27</v>
      </c>
      <c r="AK33" s="11">
        <f t="shared" si="5"/>
        <v>0</v>
      </c>
      <c r="AL33" s="11">
        <f t="shared" si="6"/>
        <v>116</v>
      </c>
      <c r="AM33" s="19"/>
    </row>
    <row r="34" spans="1:39" ht="47.25">
      <c r="A34" s="15" t="s">
        <v>40</v>
      </c>
      <c r="B34" s="11">
        <v>13</v>
      </c>
      <c r="C34" s="11">
        <v>0</v>
      </c>
      <c r="D34" s="11">
        <v>15</v>
      </c>
      <c r="E34" s="11">
        <v>0</v>
      </c>
      <c r="F34" s="11">
        <v>15</v>
      </c>
      <c r="G34" s="11">
        <v>0</v>
      </c>
      <c r="H34" s="44">
        <f t="shared" si="0"/>
        <v>43</v>
      </c>
      <c r="I34" s="44">
        <f t="shared" si="0"/>
        <v>0</v>
      </c>
      <c r="J34" s="11">
        <v>15</v>
      </c>
      <c r="K34" s="11">
        <v>37</v>
      </c>
      <c r="L34" s="11">
        <v>30</v>
      </c>
      <c r="M34" s="11">
        <v>56</v>
      </c>
      <c r="N34" s="11">
        <v>75</v>
      </c>
      <c r="O34" s="11">
        <v>134</v>
      </c>
      <c r="P34" s="11">
        <f t="shared" si="1"/>
        <v>120</v>
      </c>
      <c r="Q34" s="11">
        <f t="shared" si="1"/>
        <v>227</v>
      </c>
      <c r="R34" s="44">
        <f t="shared" si="2"/>
        <v>163</v>
      </c>
      <c r="S34" s="44">
        <f t="shared" si="2"/>
        <v>227</v>
      </c>
      <c r="T34" s="11">
        <v>75</v>
      </c>
      <c r="U34" s="11">
        <v>104</v>
      </c>
      <c r="V34" s="11">
        <v>75</v>
      </c>
      <c r="W34" s="11">
        <v>61</v>
      </c>
      <c r="X34" s="11">
        <v>30</v>
      </c>
      <c r="Y34" s="11">
        <v>127</v>
      </c>
      <c r="Z34" s="11">
        <f t="shared" si="3"/>
        <v>180</v>
      </c>
      <c r="AA34" s="11">
        <f t="shared" si="3"/>
        <v>292</v>
      </c>
      <c r="AB34" s="11">
        <f t="shared" si="4"/>
        <v>343</v>
      </c>
      <c r="AC34" s="11">
        <f t="shared" si="4"/>
        <v>519</v>
      </c>
      <c r="AD34" s="11">
        <v>15</v>
      </c>
      <c r="AE34" s="11"/>
      <c r="AF34" s="11">
        <v>15</v>
      </c>
      <c r="AG34" s="11"/>
      <c r="AH34" s="11">
        <v>15</v>
      </c>
      <c r="AI34" s="11"/>
      <c r="AJ34" s="11">
        <f t="shared" si="5"/>
        <v>45</v>
      </c>
      <c r="AK34" s="11">
        <f t="shared" si="5"/>
        <v>0</v>
      </c>
      <c r="AL34" s="11">
        <f t="shared" si="6"/>
        <v>388</v>
      </c>
      <c r="AM34" s="11"/>
    </row>
    <row r="35" spans="1:39" ht="63">
      <c r="A35" s="15" t="s">
        <v>41</v>
      </c>
      <c r="B35" s="11">
        <v>18</v>
      </c>
      <c r="C35" s="11">
        <v>23</v>
      </c>
      <c r="D35" s="11">
        <v>20</v>
      </c>
      <c r="E35" s="11">
        <v>13</v>
      </c>
      <c r="F35" s="11">
        <v>20</v>
      </c>
      <c r="G35" s="11">
        <v>29</v>
      </c>
      <c r="H35" s="44">
        <f t="shared" si="0"/>
        <v>58</v>
      </c>
      <c r="I35" s="44">
        <f t="shared" si="0"/>
        <v>65</v>
      </c>
      <c r="J35" s="11">
        <v>20</v>
      </c>
      <c r="K35" s="11">
        <v>28</v>
      </c>
      <c r="L35" s="11">
        <v>40</v>
      </c>
      <c r="M35" s="11">
        <v>37</v>
      </c>
      <c r="N35" s="11">
        <v>100</v>
      </c>
      <c r="O35" s="11">
        <v>66</v>
      </c>
      <c r="P35" s="11">
        <f t="shared" si="1"/>
        <v>160</v>
      </c>
      <c r="Q35" s="11">
        <f t="shared" si="1"/>
        <v>131</v>
      </c>
      <c r="R35" s="44">
        <f t="shared" si="2"/>
        <v>218</v>
      </c>
      <c r="S35" s="44">
        <f t="shared" si="2"/>
        <v>196</v>
      </c>
      <c r="T35" s="11">
        <v>100</v>
      </c>
      <c r="U35" s="11">
        <v>75</v>
      </c>
      <c r="V35" s="11">
        <v>100</v>
      </c>
      <c r="W35" s="11">
        <v>58</v>
      </c>
      <c r="X35" s="11">
        <v>40</v>
      </c>
      <c r="Y35" s="11">
        <v>59</v>
      </c>
      <c r="Z35" s="11">
        <f t="shared" si="3"/>
        <v>240</v>
      </c>
      <c r="AA35" s="11">
        <f t="shared" si="3"/>
        <v>192</v>
      </c>
      <c r="AB35" s="11">
        <f t="shared" si="4"/>
        <v>458</v>
      </c>
      <c r="AC35" s="11">
        <f t="shared" si="4"/>
        <v>388</v>
      </c>
      <c r="AD35" s="11">
        <v>20</v>
      </c>
      <c r="AE35" s="11"/>
      <c r="AF35" s="11">
        <v>20</v>
      </c>
      <c r="AG35" s="11"/>
      <c r="AH35" s="11">
        <v>20</v>
      </c>
      <c r="AI35" s="11"/>
      <c r="AJ35" s="11">
        <f t="shared" si="5"/>
        <v>60</v>
      </c>
      <c r="AK35" s="11">
        <f t="shared" si="5"/>
        <v>0</v>
      </c>
      <c r="AL35" s="11">
        <f t="shared" si="6"/>
        <v>518</v>
      </c>
      <c r="AM35" s="11"/>
    </row>
    <row r="36" spans="1:39" ht="31.5">
      <c r="A36" s="15" t="s">
        <v>42</v>
      </c>
      <c r="B36" s="11">
        <v>8</v>
      </c>
      <c r="C36" s="11">
        <v>4</v>
      </c>
      <c r="D36" s="11">
        <v>10</v>
      </c>
      <c r="E36" s="11">
        <v>4</v>
      </c>
      <c r="F36" s="11">
        <v>10</v>
      </c>
      <c r="G36" s="11">
        <v>9</v>
      </c>
      <c r="H36" s="44">
        <f t="shared" si="0"/>
        <v>28</v>
      </c>
      <c r="I36" s="44">
        <f t="shared" si="0"/>
        <v>17</v>
      </c>
      <c r="J36" s="11">
        <v>10</v>
      </c>
      <c r="K36" s="11">
        <v>3</v>
      </c>
      <c r="L36" s="11">
        <v>15</v>
      </c>
      <c r="M36" s="11">
        <v>5</v>
      </c>
      <c r="N36" s="11">
        <v>20</v>
      </c>
      <c r="O36" s="11">
        <v>6</v>
      </c>
      <c r="P36" s="11">
        <f t="shared" si="1"/>
        <v>45</v>
      </c>
      <c r="Q36" s="11">
        <f t="shared" si="1"/>
        <v>14</v>
      </c>
      <c r="R36" s="44">
        <f t="shared" si="2"/>
        <v>73</v>
      </c>
      <c r="S36" s="44">
        <f t="shared" si="2"/>
        <v>31</v>
      </c>
      <c r="T36" s="11">
        <v>20</v>
      </c>
      <c r="U36" s="11"/>
      <c r="V36" s="11">
        <v>20</v>
      </c>
      <c r="W36" s="11">
        <v>8</v>
      </c>
      <c r="X36" s="11">
        <v>15</v>
      </c>
      <c r="Y36" s="11">
        <v>11</v>
      </c>
      <c r="Z36" s="11">
        <f t="shared" si="3"/>
        <v>55</v>
      </c>
      <c r="AA36" s="11">
        <f t="shared" si="3"/>
        <v>19</v>
      </c>
      <c r="AB36" s="11">
        <f t="shared" si="4"/>
        <v>128</v>
      </c>
      <c r="AC36" s="11">
        <f t="shared" si="4"/>
        <v>50</v>
      </c>
      <c r="AD36" s="11">
        <v>10</v>
      </c>
      <c r="AE36" s="11"/>
      <c r="AF36" s="11">
        <v>10</v>
      </c>
      <c r="AG36" s="11"/>
      <c r="AH36" s="11">
        <v>10</v>
      </c>
      <c r="AI36" s="11"/>
      <c r="AJ36" s="11">
        <f t="shared" si="5"/>
        <v>30</v>
      </c>
      <c r="AK36" s="11">
        <f t="shared" si="5"/>
        <v>0</v>
      </c>
      <c r="AL36" s="11">
        <f t="shared" si="6"/>
        <v>158</v>
      </c>
      <c r="AM36" s="11"/>
    </row>
    <row r="37" spans="1:39" ht="31.5">
      <c r="A37" s="15" t="s">
        <v>43</v>
      </c>
      <c r="B37" s="11">
        <v>2</v>
      </c>
      <c r="C37" s="11">
        <v>25</v>
      </c>
      <c r="D37" s="11">
        <v>7</v>
      </c>
      <c r="E37" s="11">
        <v>13</v>
      </c>
      <c r="F37" s="11">
        <v>7</v>
      </c>
      <c r="G37" s="11">
        <v>18</v>
      </c>
      <c r="H37" s="44">
        <f t="shared" si="0"/>
        <v>16</v>
      </c>
      <c r="I37" s="44">
        <f t="shared" si="0"/>
        <v>56</v>
      </c>
      <c r="J37" s="11">
        <v>7</v>
      </c>
      <c r="K37" s="11">
        <v>13</v>
      </c>
      <c r="L37" s="11">
        <v>10</v>
      </c>
      <c r="M37" s="11">
        <v>17</v>
      </c>
      <c r="N37" s="11">
        <v>20</v>
      </c>
      <c r="O37" s="11">
        <v>17</v>
      </c>
      <c r="P37" s="11">
        <f t="shared" si="1"/>
        <v>37</v>
      </c>
      <c r="Q37" s="11">
        <f t="shared" si="1"/>
        <v>47</v>
      </c>
      <c r="R37" s="44">
        <f t="shared" si="2"/>
        <v>53</v>
      </c>
      <c r="S37" s="44">
        <f t="shared" si="2"/>
        <v>103</v>
      </c>
      <c r="T37" s="11">
        <v>20</v>
      </c>
      <c r="U37" s="11">
        <v>9</v>
      </c>
      <c r="V37" s="11">
        <v>20</v>
      </c>
      <c r="W37" s="11">
        <v>13</v>
      </c>
      <c r="X37" s="11">
        <v>10</v>
      </c>
      <c r="Y37" s="11">
        <v>14</v>
      </c>
      <c r="Z37" s="11">
        <f t="shared" si="3"/>
        <v>50</v>
      </c>
      <c r="AA37" s="11">
        <f t="shared" si="3"/>
        <v>36</v>
      </c>
      <c r="AB37" s="11">
        <f t="shared" si="4"/>
        <v>103</v>
      </c>
      <c r="AC37" s="11">
        <f t="shared" si="4"/>
        <v>139</v>
      </c>
      <c r="AD37" s="11">
        <v>10</v>
      </c>
      <c r="AE37" s="11"/>
      <c r="AF37" s="11">
        <v>7</v>
      </c>
      <c r="AG37" s="11"/>
      <c r="AH37" s="11">
        <v>7</v>
      </c>
      <c r="AI37" s="11"/>
      <c r="AJ37" s="11">
        <f t="shared" si="5"/>
        <v>24</v>
      </c>
      <c r="AK37" s="11">
        <f t="shared" si="5"/>
        <v>0</v>
      </c>
      <c r="AL37" s="11">
        <f t="shared" si="6"/>
        <v>127</v>
      </c>
      <c r="AM37" s="11"/>
    </row>
    <row r="38" spans="1:39" ht="31.5">
      <c r="A38" s="15" t="s">
        <v>44</v>
      </c>
      <c r="B38" s="11">
        <v>5</v>
      </c>
      <c r="C38" s="11">
        <v>9</v>
      </c>
      <c r="D38" s="11">
        <v>8</v>
      </c>
      <c r="E38" s="11">
        <v>4</v>
      </c>
      <c r="F38" s="11">
        <v>8</v>
      </c>
      <c r="G38" s="11">
        <v>11</v>
      </c>
      <c r="H38" s="44">
        <f t="shared" si="0"/>
        <v>21</v>
      </c>
      <c r="I38" s="44">
        <f t="shared" si="0"/>
        <v>24</v>
      </c>
      <c r="J38" s="11">
        <v>11</v>
      </c>
      <c r="K38" s="11">
        <v>11</v>
      </c>
      <c r="L38" s="11">
        <v>11</v>
      </c>
      <c r="M38" s="11">
        <v>6</v>
      </c>
      <c r="N38" s="11">
        <v>11</v>
      </c>
      <c r="O38" s="11">
        <v>4</v>
      </c>
      <c r="P38" s="11">
        <f t="shared" si="1"/>
        <v>33</v>
      </c>
      <c r="Q38" s="11">
        <f t="shared" si="1"/>
        <v>21</v>
      </c>
      <c r="R38" s="44">
        <f t="shared" si="2"/>
        <v>54</v>
      </c>
      <c r="S38" s="44">
        <f t="shared" si="2"/>
        <v>45</v>
      </c>
      <c r="T38" s="11">
        <v>15</v>
      </c>
      <c r="U38" s="11">
        <v>6</v>
      </c>
      <c r="V38" s="11">
        <v>15</v>
      </c>
      <c r="W38" s="11">
        <v>22</v>
      </c>
      <c r="X38" s="11">
        <v>10</v>
      </c>
      <c r="Y38" s="11">
        <v>10</v>
      </c>
      <c r="Z38" s="11">
        <f t="shared" si="3"/>
        <v>40</v>
      </c>
      <c r="AA38" s="11">
        <f t="shared" si="3"/>
        <v>38</v>
      </c>
      <c r="AB38" s="11">
        <f t="shared" si="4"/>
        <v>94</v>
      </c>
      <c r="AC38" s="11">
        <f t="shared" si="4"/>
        <v>83</v>
      </c>
      <c r="AD38" s="11">
        <v>8</v>
      </c>
      <c r="AE38" s="11"/>
      <c r="AF38" s="11">
        <v>8</v>
      </c>
      <c r="AG38" s="11"/>
      <c r="AH38" s="11">
        <v>8</v>
      </c>
      <c r="AI38" s="11"/>
      <c r="AJ38" s="11">
        <f t="shared" si="5"/>
        <v>24</v>
      </c>
      <c r="AK38" s="11">
        <f t="shared" si="5"/>
        <v>0</v>
      </c>
      <c r="AL38" s="11">
        <f t="shared" si="6"/>
        <v>118</v>
      </c>
      <c r="AM38" s="11"/>
    </row>
    <row r="39" spans="1:39" ht="31.5">
      <c r="A39" s="15" t="s">
        <v>120</v>
      </c>
      <c r="B39" s="11"/>
      <c r="C39" s="11"/>
      <c r="D39" s="11"/>
      <c r="E39" s="11"/>
      <c r="F39" s="11"/>
      <c r="G39" s="11"/>
      <c r="H39" s="44"/>
      <c r="I39" s="44"/>
      <c r="J39" s="11">
        <v>328.2</v>
      </c>
      <c r="K39" s="11"/>
      <c r="L39" s="11">
        <v>328.2</v>
      </c>
      <c r="M39" s="11">
        <v>0.42799999999999999</v>
      </c>
      <c r="N39" s="11">
        <v>328.2</v>
      </c>
      <c r="O39" s="11">
        <v>0.43</v>
      </c>
      <c r="P39" s="11">
        <f t="shared" si="1"/>
        <v>984.59999999999991</v>
      </c>
      <c r="Q39" s="11">
        <f t="shared" si="1"/>
        <v>0.85799999999999998</v>
      </c>
      <c r="R39" s="44">
        <f t="shared" si="2"/>
        <v>984.59999999999991</v>
      </c>
      <c r="S39" s="44">
        <f t="shared" si="2"/>
        <v>0.85799999999999998</v>
      </c>
      <c r="T39" s="11">
        <v>328.2</v>
      </c>
      <c r="U39" s="11">
        <v>0.42599999999999999</v>
      </c>
      <c r="V39" s="11">
        <v>328.2</v>
      </c>
      <c r="W39" s="11">
        <v>2.9000000000000001E-2</v>
      </c>
      <c r="X39" s="11">
        <v>328.2</v>
      </c>
      <c r="Y39" s="11"/>
      <c r="Z39" s="11">
        <f t="shared" si="3"/>
        <v>984.59999999999991</v>
      </c>
      <c r="AA39" s="11">
        <f t="shared" si="3"/>
        <v>0.45500000000000002</v>
      </c>
      <c r="AB39" s="11">
        <f t="shared" si="4"/>
        <v>1969.1999999999998</v>
      </c>
      <c r="AC39" s="11">
        <f t="shared" si="4"/>
        <v>1.3129999999999999</v>
      </c>
      <c r="AD39" s="11">
        <v>328.2</v>
      </c>
      <c r="AE39" s="11"/>
      <c r="AF39" s="11">
        <v>328.2</v>
      </c>
      <c r="AG39" s="11"/>
      <c r="AH39" s="11">
        <v>328.2</v>
      </c>
      <c r="AI39" s="11"/>
      <c r="AJ39" s="11">
        <f t="shared" si="5"/>
        <v>984.59999999999991</v>
      </c>
      <c r="AK39" s="11"/>
      <c r="AL39" s="11">
        <f t="shared" si="6"/>
        <v>2953.7999999999997</v>
      </c>
      <c r="AM39" s="11"/>
    </row>
    <row r="40" spans="1:39" ht="31.5">
      <c r="A40" s="15" t="s">
        <v>2</v>
      </c>
      <c r="B40" s="11">
        <v>90</v>
      </c>
      <c r="C40" s="11">
        <v>182</v>
      </c>
      <c r="D40" s="11">
        <v>100</v>
      </c>
      <c r="E40" s="11">
        <v>102</v>
      </c>
      <c r="F40" s="11">
        <v>100</v>
      </c>
      <c r="G40" s="11">
        <v>75</v>
      </c>
      <c r="H40" s="44">
        <f t="shared" si="0"/>
        <v>290</v>
      </c>
      <c r="I40" s="44">
        <f t="shared" si="0"/>
        <v>359</v>
      </c>
      <c r="J40" s="11">
        <v>100</v>
      </c>
      <c r="K40" s="11">
        <v>131</v>
      </c>
      <c r="L40" s="11">
        <v>300</v>
      </c>
      <c r="M40" s="11">
        <v>210</v>
      </c>
      <c r="N40" s="11">
        <v>700</v>
      </c>
      <c r="O40" s="11">
        <v>565</v>
      </c>
      <c r="P40" s="11">
        <f t="shared" si="1"/>
        <v>1100</v>
      </c>
      <c r="Q40" s="11">
        <f t="shared" si="1"/>
        <v>906</v>
      </c>
      <c r="R40" s="44">
        <f t="shared" si="2"/>
        <v>1390</v>
      </c>
      <c r="S40" s="44">
        <f t="shared" si="2"/>
        <v>1265</v>
      </c>
      <c r="T40" s="11">
        <v>700</v>
      </c>
      <c r="U40" s="11">
        <v>508</v>
      </c>
      <c r="V40" s="11">
        <v>700</v>
      </c>
      <c r="W40" s="11">
        <v>663</v>
      </c>
      <c r="X40" s="11">
        <v>300</v>
      </c>
      <c r="Y40" s="11">
        <v>650</v>
      </c>
      <c r="Z40" s="11">
        <f t="shared" si="3"/>
        <v>1700</v>
      </c>
      <c r="AA40" s="11">
        <f t="shared" si="3"/>
        <v>1821</v>
      </c>
      <c r="AB40" s="11">
        <f t="shared" si="4"/>
        <v>3090</v>
      </c>
      <c r="AC40" s="11">
        <f t="shared" si="4"/>
        <v>3086</v>
      </c>
      <c r="AD40" s="11">
        <v>100</v>
      </c>
      <c r="AE40" s="11"/>
      <c r="AF40" s="11">
        <v>100</v>
      </c>
      <c r="AG40" s="11"/>
      <c r="AH40" s="11">
        <v>100</v>
      </c>
      <c r="AI40" s="11"/>
      <c r="AJ40" s="11">
        <f t="shared" si="5"/>
        <v>300</v>
      </c>
      <c r="AK40" s="11">
        <f t="shared" si="5"/>
        <v>0</v>
      </c>
      <c r="AL40" s="11">
        <f t="shared" si="6"/>
        <v>3390</v>
      </c>
      <c r="AM40" s="11"/>
    </row>
    <row r="41" spans="1:39" s="29" customFormat="1" ht="19.5" customHeight="1">
      <c r="A41" s="9" t="s">
        <v>45</v>
      </c>
      <c r="B41" s="11">
        <f t="shared" ref="B41:AF41" si="7">SUM(B11:B40)</f>
        <v>2561</v>
      </c>
      <c r="C41" s="11">
        <f t="shared" si="7"/>
        <v>2420</v>
      </c>
      <c r="D41" s="11">
        <f t="shared" si="7"/>
        <v>2765</v>
      </c>
      <c r="E41" s="11">
        <f t="shared" si="7"/>
        <v>2049</v>
      </c>
      <c r="F41" s="11">
        <f t="shared" si="7"/>
        <v>2765</v>
      </c>
      <c r="G41" s="11">
        <f t="shared" si="7"/>
        <v>2046</v>
      </c>
      <c r="H41" s="11">
        <f t="shared" si="7"/>
        <v>8091</v>
      </c>
      <c r="I41" s="11">
        <f t="shared" si="7"/>
        <v>6515</v>
      </c>
      <c r="J41" s="11">
        <f t="shared" si="7"/>
        <v>3096.2</v>
      </c>
      <c r="K41" s="11">
        <f t="shared" si="7"/>
        <v>2584</v>
      </c>
      <c r="L41" s="11">
        <f t="shared" si="7"/>
        <v>4783.2</v>
      </c>
      <c r="M41" s="11">
        <f t="shared" si="7"/>
        <v>2343.4279999999999</v>
      </c>
      <c r="N41" s="11">
        <f t="shared" si="7"/>
        <v>8519.2000000000007</v>
      </c>
      <c r="O41" s="11">
        <f t="shared" si="7"/>
        <v>4132.43</v>
      </c>
      <c r="P41" s="11">
        <f t="shared" si="7"/>
        <v>16398.599999999999</v>
      </c>
      <c r="Q41" s="11">
        <f t="shared" si="7"/>
        <v>9059.8580000000002</v>
      </c>
      <c r="R41" s="11">
        <f t="shared" si="7"/>
        <v>24489.599999999999</v>
      </c>
      <c r="S41" s="11">
        <f t="shared" si="7"/>
        <v>15574.858</v>
      </c>
      <c r="T41" s="11">
        <f t="shared" si="7"/>
        <v>8523.2000000000007</v>
      </c>
      <c r="U41" s="11">
        <f t="shared" si="7"/>
        <v>3839.4259999999999</v>
      </c>
      <c r="V41" s="11">
        <f t="shared" si="7"/>
        <v>8523.2000000000007</v>
      </c>
      <c r="W41" s="11">
        <f t="shared" si="7"/>
        <v>3082.029</v>
      </c>
      <c r="X41" s="11">
        <f t="shared" si="7"/>
        <v>4782.2</v>
      </c>
      <c r="Y41" s="11">
        <f t="shared" si="7"/>
        <v>3359</v>
      </c>
      <c r="Z41" s="11">
        <f t="shared" si="3"/>
        <v>21828.600000000002</v>
      </c>
      <c r="AA41" s="11">
        <f t="shared" si="3"/>
        <v>10280.455</v>
      </c>
      <c r="AB41" s="11">
        <f t="shared" si="4"/>
        <v>46318.2</v>
      </c>
      <c r="AC41" s="11">
        <f t="shared" si="4"/>
        <v>25855.313000000002</v>
      </c>
      <c r="AD41" s="11">
        <f t="shared" si="7"/>
        <v>3096.2</v>
      </c>
      <c r="AE41" s="11"/>
      <c r="AF41" s="11">
        <f t="shared" si="7"/>
        <v>3093.2</v>
      </c>
      <c r="AG41" s="11"/>
      <c r="AH41" s="11">
        <f t="shared" ref="AH41" si="8">SUM(AH11:AH40)</f>
        <v>3093.2</v>
      </c>
      <c r="AI41" s="11"/>
      <c r="AJ41" s="11">
        <f t="shared" si="5"/>
        <v>9282.5999999999985</v>
      </c>
      <c r="AK41" s="11">
        <f t="shared" si="5"/>
        <v>0</v>
      </c>
      <c r="AL41" s="11">
        <f t="shared" si="6"/>
        <v>55600.799999999996</v>
      </c>
      <c r="AM41" s="11"/>
    </row>
    <row r="42" spans="1:39">
      <c r="A42" s="3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1"/>
      <c r="AE42" s="41"/>
      <c r="AF42" s="41"/>
      <c r="AG42" s="41"/>
      <c r="AH42" s="41"/>
      <c r="AI42" s="41"/>
      <c r="AJ42" s="41"/>
      <c r="AK42" s="41"/>
      <c r="AL42" s="41"/>
      <c r="AM42" s="41"/>
    </row>
    <row r="43" spans="1:39">
      <c r="A43" s="3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1"/>
      <c r="AE43" s="41"/>
      <c r="AF43" s="41"/>
      <c r="AG43" s="41"/>
      <c r="AH43" s="41"/>
      <c r="AI43" s="41"/>
      <c r="AJ43" s="41"/>
      <c r="AK43" s="41"/>
      <c r="AL43" s="41"/>
      <c r="AM43" s="41"/>
    </row>
    <row r="44" spans="1:39">
      <c r="A44" s="39" t="s">
        <v>84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1"/>
      <c r="AE44" s="41"/>
      <c r="AF44" s="41"/>
      <c r="AG44" s="41"/>
      <c r="AH44" s="41"/>
      <c r="AI44" s="41"/>
      <c r="AJ44" s="41"/>
      <c r="AK44" s="41"/>
      <c r="AL44" s="41"/>
      <c r="AM44" s="41"/>
    </row>
  </sheetData>
  <mergeCells count="17">
    <mergeCell ref="F1:F5"/>
    <mergeCell ref="L1:L5"/>
    <mergeCell ref="N1:N5"/>
    <mergeCell ref="A6:AM6"/>
    <mergeCell ref="A8:A9"/>
    <mergeCell ref="A10:AM10"/>
    <mergeCell ref="T1:T5"/>
    <mergeCell ref="V1:V5"/>
    <mergeCell ref="X1:X5"/>
    <mergeCell ref="AD1:AM1"/>
    <mergeCell ref="AD2:AM2"/>
    <mergeCell ref="AD3:AM3"/>
    <mergeCell ref="AD4:AM4"/>
    <mergeCell ref="AD5:AM5"/>
    <mergeCell ref="A1:A5"/>
    <mergeCell ref="B1:B5"/>
    <mergeCell ref="D1:D5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view="pageBreakPreview" zoomScaleNormal="100" zoomScaleSheetLayoutView="100" workbookViewId="0">
      <pane ySplit="3" topLeftCell="A4" activePane="bottomLeft" state="frozen"/>
      <selection activeCell="A3" sqref="A3"/>
      <selection pane="bottomLeft" activeCell="AG13" sqref="AG13"/>
    </sheetView>
  </sheetViews>
  <sheetFormatPr defaultRowHeight="15.75"/>
  <cols>
    <col min="1" max="1" width="29.5703125" style="2" customWidth="1"/>
    <col min="2" max="2" width="9.140625" style="2"/>
    <col min="3" max="3" width="0" style="2" hidden="1" customWidth="1"/>
    <col min="4" max="4" width="9.140625" style="2"/>
    <col min="5" max="5" width="0" style="2" hidden="1" customWidth="1"/>
    <col min="6" max="6" width="8" style="2" customWidth="1"/>
    <col min="7" max="9" width="0" style="2" hidden="1" customWidth="1"/>
    <col min="10" max="10" width="8.42578125" style="2" customWidth="1"/>
    <col min="11" max="11" width="0" style="2" hidden="1" customWidth="1"/>
    <col min="12" max="12" width="7.85546875" style="2" customWidth="1"/>
    <col min="13" max="13" width="0" style="2" hidden="1" customWidth="1"/>
    <col min="14" max="14" width="8.140625" style="2" customWidth="1"/>
    <col min="15" max="20" width="0" style="2" hidden="1" customWidth="1"/>
    <col min="21" max="21" width="8" style="2" customWidth="1"/>
    <col min="22" max="22" width="0" style="2" hidden="1" customWidth="1"/>
    <col min="23" max="23" width="8.28515625" style="2" customWidth="1"/>
    <col min="24" max="24" width="10.140625" style="2" hidden="1" customWidth="1"/>
    <col min="25" max="25" width="10.7109375" style="2" customWidth="1"/>
    <col min="26" max="28" width="10" style="2" hidden="1" customWidth="1"/>
    <col min="29" max="29" width="0" style="2" hidden="1" customWidth="1"/>
    <col min="30" max="30" width="0.7109375" style="2" hidden="1" customWidth="1"/>
    <col min="31" max="31" width="9.140625" style="2"/>
    <col min="32" max="32" width="0" style="2" hidden="1" customWidth="1"/>
    <col min="33" max="33" width="9.140625" style="2"/>
    <col min="34" max="34" width="0" style="2" hidden="1" customWidth="1"/>
    <col min="35" max="35" width="9.140625" style="2"/>
    <col min="36" max="38" width="0" style="2" hidden="1" customWidth="1"/>
    <col min="39" max="39" width="9.140625" style="2"/>
    <col min="40" max="40" width="0" style="2" hidden="1" customWidth="1"/>
    <col min="41" max="16384" width="9.140625" style="2"/>
  </cols>
  <sheetData>
    <row r="1" spans="1:42" ht="126" customHeight="1">
      <c r="AG1" s="58" t="s">
        <v>135</v>
      </c>
      <c r="AH1" s="58"/>
      <c r="AI1" s="58"/>
      <c r="AJ1" s="58"/>
      <c r="AK1" s="58"/>
      <c r="AL1" s="58"/>
      <c r="AM1" s="58"/>
      <c r="AN1" s="58"/>
    </row>
    <row r="2" spans="1:42" ht="15.75" customHeight="1">
      <c r="A2" s="67" t="s">
        <v>74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20"/>
    </row>
    <row r="3" spans="1:42" ht="32.25" customHeight="1">
      <c r="A3" s="68" t="s">
        <v>47</v>
      </c>
      <c r="B3" s="31" t="s">
        <v>6</v>
      </c>
      <c r="C3" s="64" t="s">
        <v>90</v>
      </c>
      <c r="D3" s="31" t="s">
        <v>7</v>
      </c>
      <c r="E3" s="64" t="s">
        <v>91</v>
      </c>
      <c r="F3" s="31" t="s">
        <v>8</v>
      </c>
      <c r="G3" s="64" t="s">
        <v>92</v>
      </c>
      <c r="H3" s="64" t="s">
        <v>89</v>
      </c>
      <c r="I3" s="64" t="s">
        <v>93</v>
      </c>
      <c r="J3" s="31" t="s">
        <v>9</v>
      </c>
      <c r="K3" s="64" t="s">
        <v>94</v>
      </c>
      <c r="L3" s="31" t="s">
        <v>10</v>
      </c>
      <c r="M3" s="64" t="s">
        <v>95</v>
      </c>
      <c r="N3" s="31" t="s">
        <v>11</v>
      </c>
      <c r="O3" s="64" t="s">
        <v>96</v>
      </c>
      <c r="P3" s="64" t="s">
        <v>89</v>
      </c>
      <c r="Q3" s="64" t="s">
        <v>99</v>
      </c>
      <c r="R3" s="64" t="s">
        <v>86</v>
      </c>
      <c r="S3" s="64" t="s">
        <v>87</v>
      </c>
      <c r="T3" s="64" t="s">
        <v>105</v>
      </c>
      <c r="U3" s="31" t="s">
        <v>12</v>
      </c>
      <c r="V3" s="64" t="s">
        <v>107</v>
      </c>
      <c r="W3" s="31" t="s">
        <v>13</v>
      </c>
      <c r="X3" s="69" t="s">
        <v>108</v>
      </c>
      <c r="Y3" s="64" t="s">
        <v>14</v>
      </c>
      <c r="Z3" s="69" t="s">
        <v>109</v>
      </c>
      <c r="AA3" s="69" t="s">
        <v>112</v>
      </c>
      <c r="AB3" s="69" t="s">
        <v>113</v>
      </c>
      <c r="AC3" s="64" t="s">
        <v>110</v>
      </c>
      <c r="AD3" s="64" t="s">
        <v>111</v>
      </c>
      <c r="AE3" s="31" t="s">
        <v>15</v>
      </c>
      <c r="AF3" s="64" t="s">
        <v>114</v>
      </c>
      <c r="AG3" s="31" t="s">
        <v>16</v>
      </c>
      <c r="AH3" s="64" t="s">
        <v>115</v>
      </c>
      <c r="AI3" s="31" t="s">
        <v>17</v>
      </c>
      <c r="AJ3" s="64" t="s">
        <v>116</v>
      </c>
      <c r="AK3" s="69" t="s">
        <v>118</v>
      </c>
      <c r="AL3" s="69" t="s">
        <v>119</v>
      </c>
      <c r="AM3" s="64" t="s">
        <v>122</v>
      </c>
      <c r="AN3" s="43" t="s">
        <v>117</v>
      </c>
    </row>
    <row r="4" spans="1:42" ht="15.75" customHeight="1">
      <c r="A4" s="70"/>
      <c r="B4" s="31" t="s">
        <v>49</v>
      </c>
      <c r="C4" s="31" t="s">
        <v>49</v>
      </c>
      <c r="D4" s="31" t="s">
        <v>49</v>
      </c>
      <c r="E4" s="31" t="s">
        <v>49</v>
      </c>
      <c r="F4" s="31" t="s">
        <v>49</v>
      </c>
      <c r="G4" s="31" t="s">
        <v>49</v>
      </c>
      <c r="H4" s="31" t="s">
        <v>49</v>
      </c>
      <c r="I4" s="31" t="s">
        <v>49</v>
      </c>
      <c r="J4" s="31" t="s">
        <v>49</v>
      </c>
      <c r="K4" s="31" t="s">
        <v>49</v>
      </c>
      <c r="L4" s="31" t="s">
        <v>49</v>
      </c>
      <c r="M4" s="31" t="s">
        <v>49</v>
      </c>
      <c r="N4" s="31" t="s">
        <v>49</v>
      </c>
      <c r="O4" s="31" t="s">
        <v>49</v>
      </c>
      <c r="P4" s="31" t="s">
        <v>49</v>
      </c>
      <c r="Q4" s="31" t="s">
        <v>49</v>
      </c>
      <c r="R4" s="31" t="s">
        <v>49</v>
      </c>
      <c r="S4" s="31" t="s">
        <v>49</v>
      </c>
      <c r="T4" s="31" t="s">
        <v>106</v>
      </c>
      <c r="U4" s="31" t="s">
        <v>49</v>
      </c>
      <c r="V4" s="31" t="s">
        <v>49</v>
      </c>
      <c r="W4" s="31" t="s">
        <v>49</v>
      </c>
      <c r="X4" s="31" t="s">
        <v>49</v>
      </c>
      <c r="Y4" s="31" t="s">
        <v>49</v>
      </c>
      <c r="Z4" s="31" t="s">
        <v>49</v>
      </c>
      <c r="AA4" s="31" t="s">
        <v>49</v>
      </c>
      <c r="AB4" s="31" t="s">
        <v>49</v>
      </c>
      <c r="AC4" s="31" t="s">
        <v>49</v>
      </c>
      <c r="AD4" s="31" t="s">
        <v>49</v>
      </c>
      <c r="AE4" s="31" t="s">
        <v>49</v>
      </c>
      <c r="AF4" s="31" t="s">
        <v>49</v>
      </c>
      <c r="AG4" s="31" t="s">
        <v>49</v>
      </c>
      <c r="AH4" s="31" t="s">
        <v>49</v>
      </c>
      <c r="AI4" s="31" t="s">
        <v>49</v>
      </c>
      <c r="AJ4" s="31" t="s">
        <v>49</v>
      </c>
      <c r="AK4" s="31" t="s">
        <v>49</v>
      </c>
      <c r="AL4" s="31" t="s">
        <v>49</v>
      </c>
      <c r="AM4" s="31" t="s">
        <v>49</v>
      </c>
      <c r="AN4" s="31" t="s">
        <v>49</v>
      </c>
    </row>
    <row r="5" spans="1:4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2" s="21" customFormat="1" ht="31.5" customHeight="1">
      <c r="A6" s="15" t="s">
        <v>50</v>
      </c>
      <c r="B6" s="10">
        <v>4</v>
      </c>
      <c r="C6" s="10">
        <v>5.15</v>
      </c>
      <c r="D6" s="10">
        <v>4.5</v>
      </c>
      <c r="E6" s="10">
        <v>4.92</v>
      </c>
      <c r="F6" s="10">
        <v>4.5</v>
      </c>
      <c r="G6" s="10">
        <v>4.68</v>
      </c>
      <c r="H6" s="45">
        <f t="shared" ref="H6:H47" si="0">F6+D6+B6</f>
        <v>13</v>
      </c>
      <c r="I6" s="45">
        <f>C6+E6+G6</f>
        <v>14.75</v>
      </c>
      <c r="J6" s="10">
        <v>4.5</v>
      </c>
      <c r="K6" s="10">
        <v>3.77</v>
      </c>
      <c r="L6" s="10">
        <v>4.5</v>
      </c>
      <c r="M6" s="10">
        <v>2.61</v>
      </c>
      <c r="N6" s="10">
        <v>3.5</v>
      </c>
      <c r="O6" s="10">
        <v>3.4220000000000002</v>
      </c>
      <c r="P6" s="45">
        <f>J6+L6+N6</f>
        <v>12.5</v>
      </c>
      <c r="Q6" s="45">
        <f>K6+M6+O6</f>
        <v>9.8019999999999996</v>
      </c>
      <c r="R6" s="45">
        <f>H6+P6</f>
        <v>25.5</v>
      </c>
      <c r="S6" s="45">
        <f>I6+Q6</f>
        <v>24.552</v>
      </c>
      <c r="T6" s="46">
        <f>S6/R6</f>
        <v>0.96282352941176474</v>
      </c>
      <c r="U6" s="10">
        <v>3.5</v>
      </c>
      <c r="V6" s="10">
        <v>2.2000000000000002</v>
      </c>
      <c r="W6" s="10">
        <v>3.5</v>
      </c>
      <c r="X6" s="10">
        <v>1.94</v>
      </c>
      <c r="Y6" s="10">
        <v>4.5</v>
      </c>
      <c r="Z6" s="10">
        <v>2.4700000000000002</v>
      </c>
      <c r="AA6" s="10">
        <f>U6+W6+Y6</f>
        <v>11.5</v>
      </c>
      <c r="AB6" s="10">
        <f>V6+X6+Z6</f>
        <v>6.6100000000000012</v>
      </c>
      <c r="AC6" s="10">
        <f>H6+P6+AA6</f>
        <v>37</v>
      </c>
      <c r="AD6" s="10">
        <f>I6+Q6+AB6</f>
        <v>31.161999999999999</v>
      </c>
      <c r="AE6" s="10">
        <v>4.5</v>
      </c>
      <c r="AF6" s="10"/>
      <c r="AG6" s="10">
        <v>4.5</v>
      </c>
      <c r="AH6" s="10"/>
      <c r="AI6" s="10">
        <v>4.5</v>
      </c>
      <c r="AJ6" s="10"/>
      <c r="AK6" s="10">
        <f>AE6+AG6+AI6</f>
        <v>13.5</v>
      </c>
      <c r="AL6" s="10">
        <f>AF6+AH6+AJ6</f>
        <v>0</v>
      </c>
      <c r="AM6" s="10">
        <f>B6+D6+F6+J6+L6+N6+U6+W6+Y6+AE6+AG6+AI6</f>
        <v>50.5</v>
      </c>
      <c r="AN6" s="10">
        <f>I6+Q6+AB6+AL6</f>
        <v>31.161999999999999</v>
      </c>
      <c r="AO6" s="42"/>
      <c r="AP6" s="42"/>
    </row>
    <row r="7" spans="1:42" s="21" customFormat="1" ht="24.75" customHeight="1">
      <c r="A7" s="15" t="s">
        <v>51</v>
      </c>
      <c r="B7" s="10">
        <v>1.5</v>
      </c>
      <c r="C7" s="10">
        <v>1.6</v>
      </c>
      <c r="D7" s="10">
        <v>1.7</v>
      </c>
      <c r="E7" s="10">
        <v>1.0629999999999999</v>
      </c>
      <c r="F7" s="10">
        <v>1.7</v>
      </c>
      <c r="G7" s="10">
        <v>1.373</v>
      </c>
      <c r="H7" s="45">
        <f t="shared" si="0"/>
        <v>4.9000000000000004</v>
      </c>
      <c r="I7" s="45">
        <f t="shared" ref="I7:I47" si="1">C7+E7+G7</f>
        <v>4.0360000000000005</v>
      </c>
      <c r="J7" s="10">
        <v>1.3</v>
      </c>
      <c r="K7" s="10">
        <v>1.2769999999999999</v>
      </c>
      <c r="L7" s="10">
        <v>1.1000000000000001</v>
      </c>
      <c r="M7" s="10">
        <v>0.82899999999999996</v>
      </c>
      <c r="N7" s="10">
        <v>1</v>
      </c>
      <c r="O7" s="10">
        <v>0.83899999999999997</v>
      </c>
      <c r="P7" s="45">
        <f t="shared" ref="P7:Q48" si="2">J7+L7+N7</f>
        <v>3.4000000000000004</v>
      </c>
      <c r="Q7" s="45">
        <f t="shared" si="2"/>
        <v>2.9449999999999998</v>
      </c>
      <c r="R7" s="45">
        <f t="shared" ref="R7:S48" si="3">H7+P7</f>
        <v>8.3000000000000007</v>
      </c>
      <c r="S7" s="45">
        <f t="shared" si="3"/>
        <v>6.9809999999999999</v>
      </c>
      <c r="T7" s="46">
        <f t="shared" ref="T7:T48" si="4">S7/R7</f>
        <v>0.84108433734939747</v>
      </c>
      <c r="U7" s="10">
        <v>1</v>
      </c>
      <c r="V7" s="10">
        <v>0.79900000000000004</v>
      </c>
      <c r="W7" s="10">
        <v>1</v>
      </c>
      <c r="X7" s="10">
        <v>0.71599999999999997</v>
      </c>
      <c r="Y7" s="10">
        <v>1.1000000000000001</v>
      </c>
      <c r="Z7" s="10">
        <v>1.08</v>
      </c>
      <c r="AA7" s="10">
        <f t="shared" ref="AA7:AB48" si="5">U7+W7+Y7</f>
        <v>3.1</v>
      </c>
      <c r="AB7" s="10">
        <f t="shared" si="5"/>
        <v>2.5950000000000002</v>
      </c>
      <c r="AC7" s="10">
        <f t="shared" ref="AC7:AC48" si="6">U7+W7+Y7</f>
        <v>3.1</v>
      </c>
      <c r="AD7" s="10">
        <f t="shared" ref="AD7:AD48" si="7">I7+Q7+AB7</f>
        <v>9.5760000000000005</v>
      </c>
      <c r="AE7" s="10">
        <v>1.3</v>
      </c>
      <c r="AF7" s="10"/>
      <c r="AG7" s="10">
        <v>1.7</v>
      </c>
      <c r="AH7" s="10"/>
      <c r="AI7" s="10">
        <v>1.7</v>
      </c>
      <c r="AJ7" s="10"/>
      <c r="AK7" s="10">
        <f t="shared" ref="AK7:AL48" si="8">AE7+AG7+AI7</f>
        <v>4.7</v>
      </c>
      <c r="AL7" s="10">
        <f t="shared" si="8"/>
        <v>0</v>
      </c>
      <c r="AM7" s="10">
        <f t="shared" ref="AM7:AM48" si="9">B7+D7+F7+J7+L7+N7+U7+W7+Y7+AE7+AG7+AI7</f>
        <v>16.100000000000001</v>
      </c>
      <c r="AN7" s="10">
        <f t="shared" ref="AN7:AN48" si="10">I7+Q7+AB7+AL7</f>
        <v>9.5760000000000005</v>
      </c>
      <c r="AO7" s="42"/>
      <c r="AP7" s="42"/>
    </row>
    <row r="8" spans="1:42" s="21" customFormat="1" ht="29.25" customHeight="1">
      <c r="A8" s="15" t="s">
        <v>19</v>
      </c>
      <c r="B8" s="10">
        <v>8</v>
      </c>
      <c r="C8" s="10">
        <v>6.4619999999999997</v>
      </c>
      <c r="D8" s="10">
        <v>9</v>
      </c>
      <c r="E8" s="10">
        <v>7.0620000000000003</v>
      </c>
      <c r="F8" s="10">
        <v>9</v>
      </c>
      <c r="G8" s="10">
        <v>7.0019999999999998</v>
      </c>
      <c r="H8" s="45">
        <f t="shared" si="0"/>
        <v>26</v>
      </c>
      <c r="I8" s="45">
        <f t="shared" si="1"/>
        <v>20.526</v>
      </c>
      <c r="J8" s="10">
        <v>6.5</v>
      </c>
      <c r="K8" s="10">
        <v>5.3819999999999997</v>
      </c>
      <c r="L8" s="10">
        <v>5</v>
      </c>
      <c r="M8" s="10">
        <v>4.5419999999999998</v>
      </c>
      <c r="N8" s="10">
        <v>3.5</v>
      </c>
      <c r="O8" s="10">
        <v>3.3420000000000001</v>
      </c>
      <c r="P8" s="45">
        <f t="shared" si="2"/>
        <v>15</v>
      </c>
      <c r="Q8" s="45">
        <f t="shared" si="2"/>
        <v>13.266</v>
      </c>
      <c r="R8" s="45">
        <f t="shared" si="3"/>
        <v>41</v>
      </c>
      <c r="S8" s="45">
        <f t="shared" si="3"/>
        <v>33.792000000000002</v>
      </c>
      <c r="T8" s="46">
        <f t="shared" si="4"/>
        <v>0.82419512195121958</v>
      </c>
      <c r="U8" s="10">
        <v>3.5</v>
      </c>
      <c r="V8" s="10">
        <v>3.5819999999999999</v>
      </c>
      <c r="W8" s="10">
        <v>3.5</v>
      </c>
      <c r="X8" s="10">
        <v>3.5219999999999998</v>
      </c>
      <c r="Y8" s="10">
        <v>5</v>
      </c>
      <c r="Z8" s="10">
        <v>4.8419999999999996</v>
      </c>
      <c r="AA8" s="10">
        <f t="shared" si="5"/>
        <v>12</v>
      </c>
      <c r="AB8" s="10">
        <f t="shared" si="5"/>
        <v>11.945999999999998</v>
      </c>
      <c r="AC8" s="10">
        <f t="shared" si="6"/>
        <v>12</v>
      </c>
      <c r="AD8" s="10">
        <f t="shared" si="7"/>
        <v>45.738</v>
      </c>
      <c r="AE8" s="10">
        <v>6.5</v>
      </c>
      <c r="AF8" s="10"/>
      <c r="AG8" s="10">
        <v>9</v>
      </c>
      <c r="AH8" s="10"/>
      <c r="AI8" s="10">
        <v>9</v>
      </c>
      <c r="AJ8" s="10"/>
      <c r="AK8" s="10">
        <f t="shared" si="8"/>
        <v>24.5</v>
      </c>
      <c r="AL8" s="10">
        <f t="shared" si="8"/>
        <v>0</v>
      </c>
      <c r="AM8" s="10">
        <f t="shared" si="9"/>
        <v>77.5</v>
      </c>
      <c r="AN8" s="10">
        <f t="shared" si="10"/>
        <v>45.738</v>
      </c>
      <c r="AO8" s="42"/>
      <c r="AP8" s="42"/>
    </row>
    <row r="9" spans="1:42" s="21" customFormat="1">
      <c r="A9" s="15" t="s">
        <v>52</v>
      </c>
      <c r="B9" s="10">
        <v>5</v>
      </c>
      <c r="C9" s="10">
        <v>5</v>
      </c>
      <c r="D9" s="10">
        <v>5.5</v>
      </c>
      <c r="E9" s="10">
        <v>5</v>
      </c>
      <c r="F9" s="10">
        <v>5.5</v>
      </c>
      <c r="G9" s="10">
        <v>5</v>
      </c>
      <c r="H9" s="45">
        <f t="shared" si="0"/>
        <v>16</v>
      </c>
      <c r="I9" s="45">
        <f t="shared" si="1"/>
        <v>15</v>
      </c>
      <c r="J9" s="10">
        <v>3.5</v>
      </c>
      <c r="K9" s="10">
        <v>3</v>
      </c>
      <c r="L9" s="10">
        <v>3</v>
      </c>
      <c r="M9" s="10">
        <v>3</v>
      </c>
      <c r="N9" s="10">
        <v>2</v>
      </c>
      <c r="O9" s="10">
        <v>1</v>
      </c>
      <c r="P9" s="45">
        <f t="shared" si="2"/>
        <v>8.5</v>
      </c>
      <c r="Q9" s="45">
        <f t="shared" si="2"/>
        <v>7</v>
      </c>
      <c r="R9" s="45">
        <f t="shared" si="3"/>
        <v>24.5</v>
      </c>
      <c r="S9" s="45">
        <f t="shared" si="3"/>
        <v>22</v>
      </c>
      <c r="T9" s="46">
        <f t="shared" si="4"/>
        <v>0.89795918367346939</v>
      </c>
      <c r="U9" s="10">
        <v>2</v>
      </c>
      <c r="V9" s="10">
        <v>1.2569999999999999</v>
      </c>
      <c r="W9" s="10">
        <v>2</v>
      </c>
      <c r="X9" s="10">
        <v>0.85799999999999998</v>
      </c>
      <c r="Y9" s="10">
        <v>3</v>
      </c>
      <c r="Z9" s="10">
        <v>1.5</v>
      </c>
      <c r="AA9" s="10">
        <f t="shared" si="5"/>
        <v>7</v>
      </c>
      <c r="AB9" s="10">
        <f t="shared" si="5"/>
        <v>3.6149999999999998</v>
      </c>
      <c r="AC9" s="10">
        <f t="shared" si="6"/>
        <v>7</v>
      </c>
      <c r="AD9" s="10">
        <f t="shared" si="7"/>
        <v>25.614999999999998</v>
      </c>
      <c r="AE9" s="10">
        <v>3.5</v>
      </c>
      <c r="AF9" s="10"/>
      <c r="AG9" s="10">
        <v>5.5</v>
      </c>
      <c r="AH9" s="10"/>
      <c r="AI9" s="10">
        <v>5.5</v>
      </c>
      <c r="AJ9" s="10"/>
      <c r="AK9" s="10">
        <f t="shared" si="8"/>
        <v>14.5</v>
      </c>
      <c r="AL9" s="10">
        <f t="shared" si="8"/>
        <v>0</v>
      </c>
      <c r="AM9" s="10">
        <f t="shared" si="9"/>
        <v>46</v>
      </c>
      <c r="AN9" s="10">
        <f t="shared" si="10"/>
        <v>25.614999999999998</v>
      </c>
      <c r="AO9" s="42"/>
      <c r="AP9" s="42"/>
    </row>
    <row r="10" spans="1:42" s="21" customFormat="1" ht="33.75" customHeight="1">
      <c r="A10" s="15" t="s">
        <v>20</v>
      </c>
      <c r="B10" s="10">
        <v>2.2999999999999998</v>
      </c>
      <c r="C10" s="10">
        <v>3.774</v>
      </c>
      <c r="D10" s="10">
        <v>2.7</v>
      </c>
      <c r="E10" s="10">
        <v>4.0540000000000003</v>
      </c>
      <c r="F10" s="10">
        <v>2.7</v>
      </c>
      <c r="G10" s="10">
        <v>3.9340000000000002</v>
      </c>
      <c r="H10" s="45">
        <f t="shared" si="0"/>
        <v>7.7</v>
      </c>
      <c r="I10" s="45">
        <f t="shared" si="1"/>
        <v>11.762</v>
      </c>
      <c r="J10" s="10">
        <v>2.7</v>
      </c>
      <c r="K10" s="10">
        <v>4.734</v>
      </c>
      <c r="L10" s="10">
        <v>2.2999999999999998</v>
      </c>
      <c r="M10" s="10">
        <v>4.4939999999999998</v>
      </c>
      <c r="N10" s="10">
        <v>1.7</v>
      </c>
      <c r="O10" s="10">
        <v>1.4139999999999999</v>
      </c>
      <c r="P10" s="45">
        <f t="shared" si="2"/>
        <v>6.7</v>
      </c>
      <c r="Q10" s="45">
        <f t="shared" si="2"/>
        <v>10.641999999999999</v>
      </c>
      <c r="R10" s="45">
        <f t="shared" si="3"/>
        <v>14.4</v>
      </c>
      <c r="S10" s="45">
        <f t="shared" si="3"/>
        <v>22.404</v>
      </c>
      <c r="T10" s="46">
        <f t="shared" si="4"/>
        <v>1.5558333333333332</v>
      </c>
      <c r="U10" s="10">
        <v>1.7</v>
      </c>
      <c r="V10" s="10">
        <v>3.9</v>
      </c>
      <c r="W10" s="10">
        <v>1.7</v>
      </c>
      <c r="X10" s="10">
        <v>2.4</v>
      </c>
      <c r="Y10" s="10">
        <v>2.2999999999999998</v>
      </c>
      <c r="Z10" s="10">
        <v>4.4000000000000004</v>
      </c>
      <c r="AA10" s="10">
        <f t="shared" si="5"/>
        <v>5.6999999999999993</v>
      </c>
      <c r="AB10" s="10">
        <f t="shared" si="5"/>
        <v>10.7</v>
      </c>
      <c r="AC10" s="10">
        <f t="shared" si="6"/>
        <v>5.6999999999999993</v>
      </c>
      <c r="AD10" s="10">
        <f t="shared" si="7"/>
        <v>33.103999999999999</v>
      </c>
      <c r="AE10" s="10">
        <v>2.7</v>
      </c>
      <c r="AF10" s="10"/>
      <c r="AG10" s="10">
        <v>2.7</v>
      </c>
      <c r="AH10" s="10"/>
      <c r="AI10" s="10">
        <v>2.7</v>
      </c>
      <c r="AJ10" s="10"/>
      <c r="AK10" s="10">
        <f t="shared" si="8"/>
        <v>8.1000000000000014</v>
      </c>
      <c r="AL10" s="10">
        <f t="shared" si="8"/>
        <v>0</v>
      </c>
      <c r="AM10" s="10">
        <f t="shared" si="9"/>
        <v>28.199999999999996</v>
      </c>
      <c r="AN10" s="10">
        <f t="shared" si="10"/>
        <v>33.103999999999999</v>
      </c>
      <c r="AO10" s="42"/>
      <c r="AP10" s="42"/>
    </row>
    <row r="11" spans="1:42" s="21" customFormat="1" ht="32.25" customHeight="1">
      <c r="A11" s="15" t="s">
        <v>21</v>
      </c>
      <c r="B11" s="10">
        <v>6.5</v>
      </c>
      <c r="C11" s="10">
        <v>4.5</v>
      </c>
      <c r="D11" s="10">
        <v>7.5</v>
      </c>
      <c r="E11" s="10">
        <v>6.1</v>
      </c>
      <c r="F11" s="10">
        <v>7.5</v>
      </c>
      <c r="G11" s="10">
        <v>5.8</v>
      </c>
      <c r="H11" s="10">
        <f t="shared" si="0"/>
        <v>21.5</v>
      </c>
      <c r="I11" s="10">
        <f t="shared" si="1"/>
        <v>16.399999999999999</v>
      </c>
      <c r="J11" s="10">
        <v>5.5</v>
      </c>
      <c r="K11" s="10">
        <v>5.7</v>
      </c>
      <c r="L11" s="10">
        <v>2.7</v>
      </c>
      <c r="M11" s="10">
        <v>5.2</v>
      </c>
      <c r="N11" s="10">
        <v>3.7</v>
      </c>
      <c r="O11" s="10">
        <v>3.6</v>
      </c>
      <c r="P11" s="10">
        <f t="shared" si="2"/>
        <v>11.899999999999999</v>
      </c>
      <c r="Q11" s="10">
        <f t="shared" si="2"/>
        <v>14.5</v>
      </c>
      <c r="R11" s="10">
        <f t="shared" si="3"/>
        <v>33.4</v>
      </c>
      <c r="S11" s="10">
        <f t="shared" si="3"/>
        <v>30.9</v>
      </c>
      <c r="T11" s="66">
        <f t="shared" si="4"/>
        <v>0.92514970059880242</v>
      </c>
      <c r="U11" s="10">
        <v>2.5</v>
      </c>
      <c r="V11" s="10">
        <v>2.4</v>
      </c>
      <c r="W11" s="10">
        <v>1.9</v>
      </c>
      <c r="X11" s="10">
        <v>1.8</v>
      </c>
      <c r="Y11" s="10">
        <v>8.1999999999999993</v>
      </c>
      <c r="Z11" s="10">
        <v>8.1</v>
      </c>
      <c r="AA11" s="10">
        <f t="shared" si="5"/>
        <v>12.6</v>
      </c>
      <c r="AB11" s="10">
        <f t="shared" si="5"/>
        <v>12.3</v>
      </c>
      <c r="AC11" s="10">
        <f t="shared" si="6"/>
        <v>12.6</v>
      </c>
      <c r="AD11" s="10">
        <f t="shared" si="7"/>
        <v>43.2</v>
      </c>
      <c r="AE11" s="10">
        <v>8.1999999999999993</v>
      </c>
      <c r="AF11" s="10"/>
      <c r="AG11" s="10">
        <v>8.1999999999999993</v>
      </c>
      <c r="AH11" s="10"/>
      <c r="AI11" s="10">
        <v>8.1999999999999993</v>
      </c>
      <c r="AJ11" s="10"/>
      <c r="AK11" s="10">
        <f t="shared" si="8"/>
        <v>24.599999999999998</v>
      </c>
      <c r="AL11" s="10">
        <f t="shared" si="8"/>
        <v>0</v>
      </c>
      <c r="AM11" s="10">
        <f t="shared" si="9"/>
        <v>70.600000000000009</v>
      </c>
      <c r="AN11" s="7">
        <f t="shared" si="10"/>
        <v>43.2</v>
      </c>
      <c r="AO11" s="42"/>
      <c r="AP11" s="42"/>
    </row>
    <row r="12" spans="1:42" s="21" customFormat="1">
      <c r="A12" s="15" t="s">
        <v>22</v>
      </c>
      <c r="B12" s="10">
        <v>8.5</v>
      </c>
      <c r="C12" s="10">
        <v>12.7</v>
      </c>
      <c r="D12" s="10">
        <v>9</v>
      </c>
      <c r="E12" s="10">
        <v>9.1</v>
      </c>
      <c r="F12" s="10">
        <v>9</v>
      </c>
      <c r="G12" s="10">
        <v>9.5</v>
      </c>
      <c r="H12" s="32">
        <f t="shared" si="0"/>
        <v>26.5</v>
      </c>
      <c r="I12" s="32">
        <f t="shared" si="1"/>
        <v>31.299999999999997</v>
      </c>
      <c r="J12" s="10">
        <v>7</v>
      </c>
      <c r="K12" s="10">
        <v>8.1999999999999993</v>
      </c>
      <c r="L12" s="10">
        <v>5</v>
      </c>
      <c r="M12" s="10">
        <v>6</v>
      </c>
      <c r="N12" s="10">
        <v>3</v>
      </c>
      <c r="O12" s="10">
        <v>6.6</v>
      </c>
      <c r="P12" s="32">
        <f t="shared" si="2"/>
        <v>15</v>
      </c>
      <c r="Q12" s="32">
        <f t="shared" si="2"/>
        <v>20.799999999999997</v>
      </c>
      <c r="R12" s="32">
        <f t="shared" si="3"/>
        <v>41.5</v>
      </c>
      <c r="S12" s="32">
        <f t="shared" si="3"/>
        <v>52.099999999999994</v>
      </c>
      <c r="T12" s="33">
        <f t="shared" si="4"/>
        <v>1.2554216867469878</v>
      </c>
      <c r="U12" s="10">
        <v>3</v>
      </c>
      <c r="V12" s="10">
        <v>4.875</v>
      </c>
      <c r="W12" s="10">
        <v>3</v>
      </c>
      <c r="X12" s="10">
        <v>4.7549999999999999</v>
      </c>
      <c r="Y12" s="10">
        <v>5</v>
      </c>
      <c r="Z12" s="10">
        <v>4.8659999999999997</v>
      </c>
      <c r="AA12" s="7">
        <f t="shared" si="5"/>
        <v>11</v>
      </c>
      <c r="AB12" s="7">
        <f t="shared" si="5"/>
        <v>14.495999999999999</v>
      </c>
      <c r="AC12" s="7">
        <f t="shared" si="6"/>
        <v>11</v>
      </c>
      <c r="AD12" s="7">
        <f t="shared" si="7"/>
        <v>66.595999999999989</v>
      </c>
      <c r="AE12" s="10">
        <v>7</v>
      </c>
      <c r="AF12" s="10"/>
      <c r="AG12" s="10">
        <v>9</v>
      </c>
      <c r="AH12" s="10"/>
      <c r="AI12" s="10">
        <v>9</v>
      </c>
      <c r="AJ12" s="10"/>
      <c r="AK12" s="7">
        <f t="shared" si="8"/>
        <v>25</v>
      </c>
      <c r="AL12" s="7">
        <f t="shared" si="8"/>
        <v>0</v>
      </c>
      <c r="AM12" s="10">
        <f t="shared" si="9"/>
        <v>77.5</v>
      </c>
      <c r="AN12" s="7">
        <f t="shared" si="10"/>
        <v>66.595999999999989</v>
      </c>
      <c r="AO12" s="42"/>
      <c r="AP12" s="42"/>
    </row>
    <row r="13" spans="1:42" s="21" customFormat="1">
      <c r="A13" s="15" t="s">
        <v>53</v>
      </c>
      <c r="B13" s="10">
        <v>4</v>
      </c>
      <c r="C13" s="10">
        <v>4.7</v>
      </c>
      <c r="D13" s="10">
        <v>4.5</v>
      </c>
      <c r="E13" s="10">
        <v>3.6</v>
      </c>
      <c r="F13" s="10">
        <v>4.5</v>
      </c>
      <c r="G13" s="10">
        <v>3.3</v>
      </c>
      <c r="H13" s="32">
        <f t="shared" si="0"/>
        <v>13</v>
      </c>
      <c r="I13" s="32">
        <f t="shared" si="1"/>
        <v>11.600000000000001</v>
      </c>
      <c r="J13" s="10">
        <v>3.5</v>
      </c>
      <c r="K13" s="10">
        <v>2.9</v>
      </c>
      <c r="L13" s="10">
        <v>3</v>
      </c>
      <c r="M13" s="10">
        <v>2.04</v>
      </c>
      <c r="N13" s="10">
        <v>2</v>
      </c>
      <c r="O13" s="10">
        <v>1.9</v>
      </c>
      <c r="P13" s="32">
        <f t="shared" si="2"/>
        <v>8.5</v>
      </c>
      <c r="Q13" s="32">
        <f t="shared" si="2"/>
        <v>6.84</v>
      </c>
      <c r="R13" s="32">
        <f t="shared" si="3"/>
        <v>21.5</v>
      </c>
      <c r="S13" s="32">
        <f t="shared" si="3"/>
        <v>18.440000000000001</v>
      </c>
      <c r="T13" s="33">
        <f t="shared" si="4"/>
        <v>0.85767441860465121</v>
      </c>
      <c r="U13" s="10">
        <v>2</v>
      </c>
      <c r="V13" s="10">
        <v>1.3080000000000001</v>
      </c>
      <c r="W13" s="10">
        <v>2</v>
      </c>
      <c r="X13" s="10">
        <v>1.1100000000000001</v>
      </c>
      <c r="Y13" s="10">
        <v>3</v>
      </c>
      <c r="Z13" s="10">
        <v>2.06</v>
      </c>
      <c r="AA13" s="7">
        <f t="shared" si="5"/>
        <v>7</v>
      </c>
      <c r="AB13" s="7">
        <f t="shared" si="5"/>
        <v>4.4779999999999998</v>
      </c>
      <c r="AC13" s="7">
        <f t="shared" si="6"/>
        <v>7</v>
      </c>
      <c r="AD13" s="7">
        <f t="shared" si="7"/>
        <v>22.917999999999999</v>
      </c>
      <c r="AE13" s="10">
        <v>3.5</v>
      </c>
      <c r="AF13" s="10"/>
      <c r="AG13" s="10">
        <v>4.5</v>
      </c>
      <c r="AH13" s="10"/>
      <c r="AI13" s="10">
        <v>4.5</v>
      </c>
      <c r="AJ13" s="10"/>
      <c r="AK13" s="7">
        <f t="shared" si="8"/>
        <v>12.5</v>
      </c>
      <c r="AL13" s="7">
        <f t="shared" si="8"/>
        <v>0</v>
      </c>
      <c r="AM13" s="10">
        <f t="shared" si="9"/>
        <v>41</v>
      </c>
      <c r="AN13" s="7">
        <f t="shared" si="10"/>
        <v>22.917999999999999</v>
      </c>
      <c r="AO13" s="42"/>
      <c r="AP13" s="42"/>
    </row>
    <row r="14" spans="1:42" s="21" customFormat="1">
      <c r="A14" s="15" t="s">
        <v>23</v>
      </c>
      <c r="B14" s="10">
        <v>16</v>
      </c>
      <c r="C14" s="10">
        <v>21.9</v>
      </c>
      <c r="D14" s="10">
        <v>17.7</v>
      </c>
      <c r="E14" s="10">
        <v>20</v>
      </c>
      <c r="F14" s="10">
        <v>16.7</v>
      </c>
      <c r="G14" s="10">
        <v>23.9</v>
      </c>
      <c r="H14" s="32">
        <f t="shared" si="0"/>
        <v>50.4</v>
      </c>
      <c r="I14" s="32">
        <f t="shared" si="1"/>
        <v>65.8</v>
      </c>
      <c r="J14" s="10">
        <v>10</v>
      </c>
      <c r="K14" s="10">
        <v>0</v>
      </c>
      <c r="L14" s="10">
        <v>8</v>
      </c>
      <c r="M14" s="10">
        <v>15.113</v>
      </c>
      <c r="N14" s="10">
        <v>7</v>
      </c>
      <c r="O14" s="10">
        <v>5.9</v>
      </c>
      <c r="P14" s="32">
        <f t="shared" si="2"/>
        <v>25</v>
      </c>
      <c r="Q14" s="32">
        <f t="shared" si="2"/>
        <v>21.012999999999998</v>
      </c>
      <c r="R14" s="32">
        <f t="shared" si="3"/>
        <v>75.400000000000006</v>
      </c>
      <c r="S14" s="32">
        <f t="shared" si="3"/>
        <v>86.812999999999988</v>
      </c>
      <c r="T14" s="33">
        <f t="shared" si="4"/>
        <v>1.1513660477453578</v>
      </c>
      <c r="U14" s="10">
        <v>7</v>
      </c>
      <c r="V14" s="10">
        <v>5.1580000000000004</v>
      </c>
      <c r="W14" s="10">
        <v>7</v>
      </c>
      <c r="X14" s="10">
        <v>3.8860000000000001</v>
      </c>
      <c r="Y14" s="10">
        <v>8</v>
      </c>
      <c r="Z14" s="10">
        <v>7.32</v>
      </c>
      <c r="AA14" s="7">
        <f t="shared" si="5"/>
        <v>22</v>
      </c>
      <c r="AB14" s="7">
        <f t="shared" si="5"/>
        <v>16.364000000000001</v>
      </c>
      <c r="AC14" s="7">
        <f t="shared" si="6"/>
        <v>22</v>
      </c>
      <c r="AD14" s="7">
        <f t="shared" si="7"/>
        <v>103.17699999999999</v>
      </c>
      <c r="AE14" s="10">
        <v>10</v>
      </c>
      <c r="AF14" s="10"/>
      <c r="AG14" s="10">
        <v>16.5</v>
      </c>
      <c r="AH14" s="10"/>
      <c r="AI14" s="10">
        <v>17.5</v>
      </c>
      <c r="AJ14" s="10"/>
      <c r="AK14" s="7">
        <f t="shared" si="8"/>
        <v>44</v>
      </c>
      <c r="AL14" s="7">
        <f t="shared" si="8"/>
        <v>0</v>
      </c>
      <c r="AM14" s="10">
        <f t="shared" si="9"/>
        <v>141.4</v>
      </c>
      <c r="AN14" s="7">
        <f t="shared" si="10"/>
        <v>103.17699999999999</v>
      </c>
      <c r="AO14" s="42"/>
      <c r="AP14" s="42"/>
    </row>
    <row r="15" spans="1:42" s="21" customFormat="1" ht="32.25" customHeight="1">
      <c r="A15" s="15" t="s">
        <v>54</v>
      </c>
      <c r="B15" s="10">
        <v>9</v>
      </c>
      <c r="C15" s="10">
        <v>29.3</v>
      </c>
      <c r="D15" s="10">
        <v>13</v>
      </c>
      <c r="E15" s="10">
        <v>7.2</v>
      </c>
      <c r="F15" s="10">
        <v>13</v>
      </c>
      <c r="G15" s="10">
        <v>6.4</v>
      </c>
      <c r="H15" s="32">
        <f t="shared" si="0"/>
        <v>35</v>
      </c>
      <c r="I15" s="32">
        <f t="shared" si="1"/>
        <v>42.9</v>
      </c>
      <c r="J15" s="10">
        <v>7</v>
      </c>
      <c r="K15" s="10">
        <v>4.5</v>
      </c>
      <c r="L15" s="10">
        <v>0.7</v>
      </c>
      <c r="M15" s="10">
        <v>1.3</v>
      </c>
      <c r="N15" s="10">
        <v>0.25</v>
      </c>
      <c r="O15" s="10">
        <v>1.4</v>
      </c>
      <c r="P15" s="32">
        <f t="shared" si="2"/>
        <v>7.95</v>
      </c>
      <c r="Q15" s="32">
        <f t="shared" si="2"/>
        <v>7.1999999999999993</v>
      </c>
      <c r="R15" s="32">
        <f t="shared" si="3"/>
        <v>42.95</v>
      </c>
      <c r="S15" s="32">
        <f t="shared" si="3"/>
        <v>50.099999999999994</v>
      </c>
      <c r="T15" s="33">
        <f t="shared" si="4"/>
        <v>1.1664726426076832</v>
      </c>
      <c r="U15" s="10">
        <v>0.25</v>
      </c>
      <c r="V15" s="10">
        <v>1.3169999999999999</v>
      </c>
      <c r="W15" s="10">
        <v>0.25</v>
      </c>
      <c r="X15" s="10">
        <v>0.75</v>
      </c>
      <c r="Y15" s="10">
        <v>0.7</v>
      </c>
      <c r="Z15" s="10">
        <v>1.339</v>
      </c>
      <c r="AA15" s="7">
        <f t="shared" si="5"/>
        <v>1.2</v>
      </c>
      <c r="AB15" s="7">
        <f t="shared" si="5"/>
        <v>3.4060000000000001</v>
      </c>
      <c r="AC15" s="7">
        <f t="shared" si="6"/>
        <v>1.2</v>
      </c>
      <c r="AD15" s="7">
        <f t="shared" si="7"/>
        <v>53.505999999999993</v>
      </c>
      <c r="AE15" s="10">
        <v>7</v>
      </c>
      <c r="AF15" s="10"/>
      <c r="AG15" s="10">
        <v>13</v>
      </c>
      <c r="AH15" s="10"/>
      <c r="AI15" s="10">
        <v>13</v>
      </c>
      <c r="AJ15" s="10"/>
      <c r="AK15" s="7">
        <f t="shared" si="8"/>
        <v>33</v>
      </c>
      <c r="AL15" s="7">
        <f t="shared" si="8"/>
        <v>0</v>
      </c>
      <c r="AM15" s="10">
        <f t="shared" si="9"/>
        <v>77.150000000000006</v>
      </c>
      <c r="AN15" s="7">
        <f t="shared" si="10"/>
        <v>53.505999999999993</v>
      </c>
      <c r="AO15" s="42"/>
      <c r="AP15" s="42"/>
    </row>
    <row r="16" spans="1:42" s="21" customFormat="1">
      <c r="A16" s="15" t="s">
        <v>24</v>
      </c>
      <c r="B16" s="10">
        <v>9</v>
      </c>
      <c r="C16" s="10">
        <v>11.71</v>
      </c>
      <c r="D16" s="10">
        <v>13</v>
      </c>
      <c r="E16" s="10">
        <v>10.84</v>
      </c>
      <c r="F16" s="10">
        <v>13</v>
      </c>
      <c r="G16" s="10">
        <v>11.11</v>
      </c>
      <c r="H16" s="32">
        <f t="shared" si="0"/>
        <v>35</v>
      </c>
      <c r="I16" s="32">
        <f t="shared" si="1"/>
        <v>33.659999999999997</v>
      </c>
      <c r="J16" s="10">
        <v>7</v>
      </c>
      <c r="K16" s="10">
        <v>4.59</v>
      </c>
      <c r="L16" s="10">
        <v>0.7</v>
      </c>
      <c r="M16" s="10">
        <v>1.17</v>
      </c>
      <c r="N16" s="10">
        <v>0.25</v>
      </c>
      <c r="O16" s="10">
        <v>1.4670000000000001</v>
      </c>
      <c r="P16" s="32">
        <f t="shared" si="2"/>
        <v>7.95</v>
      </c>
      <c r="Q16" s="32">
        <f t="shared" si="2"/>
        <v>7.2270000000000003</v>
      </c>
      <c r="R16" s="32">
        <f t="shared" si="3"/>
        <v>42.95</v>
      </c>
      <c r="S16" s="32">
        <f t="shared" si="3"/>
        <v>40.887</v>
      </c>
      <c r="T16" s="33">
        <f t="shared" si="4"/>
        <v>0.95196740395809076</v>
      </c>
      <c r="U16" s="10">
        <v>0.25</v>
      </c>
      <c r="V16" s="10">
        <v>1.3879999999999999</v>
      </c>
      <c r="W16" s="10">
        <v>0.25</v>
      </c>
      <c r="X16" s="10">
        <v>0.69799999999999995</v>
      </c>
      <c r="Y16" s="10">
        <v>0.7</v>
      </c>
      <c r="Z16" s="10">
        <v>0.877</v>
      </c>
      <c r="AA16" s="7">
        <f t="shared" si="5"/>
        <v>1.2</v>
      </c>
      <c r="AB16" s="7">
        <f t="shared" si="5"/>
        <v>2.9630000000000001</v>
      </c>
      <c r="AC16" s="7">
        <f t="shared" si="6"/>
        <v>1.2</v>
      </c>
      <c r="AD16" s="7">
        <f t="shared" si="7"/>
        <v>43.85</v>
      </c>
      <c r="AE16" s="10">
        <v>7</v>
      </c>
      <c r="AF16" s="10"/>
      <c r="AG16" s="10">
        <v>13</v>
      </c>
      <c r="AH16" s="10"/>
      <c r="AI16" s="10">
        <v>13</v>
      </c>
      <c r="AJ16" s="10"/>
      <c r="AK16" s="7">
        <f t="shared" si="8"/>
        <v>33</v>
      </c>
      <c r="AL16" s="7">
        <f t="shared" si="8"/>
        <v>0</v>
      </c>
      <c r="AM16" s="10">
        <f t="shared" si="9"/>
        <v>77.150000000000006</v>
      </c>
      <c r="AN16" s="7">
        <f t="shared" si="10"/>
        <v>43.85</v>
      </c>
      <c r="AO16" s="42"/>
      <c r="AP16" s="42"/>
    </row>
    <row r="17" spans="1:42" s="28" customFormat="1">
      <c r="A17" s="9" t="s">
        <v>55</v>
      </c>
      <c r="B17" s="10">
        <v>1.1000000000000001</v>
      </c>
      <c r="C17" s="10">
        <v>1.1000000000000001</v>
      </c>
      <c r="D17" s="10">
        <v>1.4</v>
      </c>
      <c r="E17" s="10">
        <v>1.4</v>
      </c>
      <c r="F17" s="10">
        <v>1.4</v>
      </c>
      <c r="G17" s="10">
        <v>1.4</v>
      </c>
      <c r="H17" s="32">
        <f t="shared" si="0"/>
        <v>3.9</v>
      </c>
      <c r="I17" s="32">
        <f t="shared" si="1"/>
        <v>3.9</v>
      </c>
      <c r="J17" s="10">
        <v>1.2</v>
      </c>
      <c r="K17" s="10">
        <v>0.6</v>
      </c>
      <c r="L17" s="10">
        <v>0.7</v>
      </c>
      <c r="M17" s="10">
        <v>0.7</v>
      </c>
      <c r="N17" s="10">
        <v>0.6</v>
      </c>
      <c r="O17" s="10">
        <v>0.6</v>
      </c>
      <c r="P17" s="32">
        <f t="shared" si="2"/>
        <v>2.5</v>
      </c>
      <c r="Q17" s="32">
        <f t="shared" si="2"/>
        <v>1.9</v>
      </c>
      <c r="R17" s="32">
        <f t="shared" si="3"/>
        <v>6.4</v>
      </c>
      <c r="S17" s="32">
        <f t="shared" si="3"/>
        <v>5.8</v>
      </c>
      <c r="T17" s="33">
        <f t="shared" si="4"/>
        <v>0.90624999999999989</v>
      </c>
      <c r="U17" s="10">
        <v>0.6</v>
      </c>
      <c r="V17" s="10">
        <v>0.3</v>
      </c>
      <c r="W17" s="10">
        <v>0.6</v>
      </c>
      <c r="X17" s="10">
        <v>0.55000000000000004</v>
      </c>
      <c r="Y17" s="10">
        <v>0.7</v>
      </c>
      <c r="Z17" s="10">
        <v>0.65</v>
      </c>
      <c r="AA17" s="7">
        <f t="shared" si="5"/>
        <v>1.9</v>
      </c>
      <c r="AB17" s="7">
        <f t="shared" si="5"/>
        <v>1.5</v>
      </c>
      <c r="AC17" s="7">
        <f t="shared" si="6"/>
        <v>1.9</v>
      </c>
      <c r="AD17" s="7">
        <f t="shared" si="7"/>
        <v>7.3</v>
      </c>
      <c r="AE17" s="10">
        <v>1.2</v>
      </c>
      <c r="AF17" s="10"/>
      <c r="AG17" s="10">
        <v>1.4</v>
      </c>
      <c r="AH17" s="10"/>
      <c r="AI17" s="10">
        <v>1.4</v>
      </c>
      <c r="AJ17" s="10"/>
      <c r="AK17" s="7">
        <f t="shared" si="8"/>
        <v>3.9999999999999996</v>
      </c>
      <c r="AL17" s="7">
        <f t="shared" si="8"/>
        <v>0</v>
      </c>
      <c r="AM17" s="10">
        <f t="shared" si="9"/>
        <v>12.299999999999999</v>
      </c>
      <c r="AN17" s="7">
        <f t="shared" si="10"/>
        <v>7.3</v>
      </c>
      <c r="AO17" s="42"/>
      <c r="AP17" s="42"/>
    </row>
    <row r="18" spans="1:42" s="21" customFormat="1">
      <c r="A18" s="15" t="s">
        <v>56</v>
      </c>
      <c r="B18" s="10">
        <v>2.2999999999999998</v>
      </c>
      <c r="C18" s="10">
        <v>3.1</v>
      </c>
      <c r="D18" s="10">
        <v>2.7</v>
      </c>
      <c r="E18" s="10">
        <v>2.4</v>
      </c>
      <c r="F18" s="10">
        <v>2.7</v>
      </c>
      <c r="G18" s="10">
        <v>1</v>
      </c>
      <c r="H18" s="32">
        <f t="shared" si="0"/>
        <v>7.7</v>
      </c>
      <c r="I18" s="32">
        <f t="shared" si="1"/>
        <v>6.5</v>
      </c>
      <c r="J18" s="10">
        <v>2</v>
      </c>
      <c r="K18" s="10">
        <v>1.2</v>
      </c>
      <c r="L18" s="10">
        <v>1.7</v>
      </c>
      <c r="M18" s="10">
        <v>4.3</v>
      </c>
      <c r="N18" s="10">
        <v>1</v>
      </c>
      <c r="O18" s="10">
        <v>1.6</v>
      </c>
      <c r="P18" s="32">
        <f t="shared" si="2"/>
        <v>4.7</v>
      </c>
      <c r="Q18" s="32">
        <f t="shared" si="2"/>
        <v>7.1</v>
      </c>
      <c r="R18" s="32">
        <f t="shared" si="3"/>
        <v>12.4</v>
      </c>
      <c r="S18" s="32">
        <f t="shared" si="3"/>
        <v>13.6</v>
      </c>
      <c r="T18" s="33">
        <f t="shared" si="4"/>
        <v>1.096774193548387</v>
      </c>
      <c r="U18" s="10">
        <v>1</v>
      </c>
      <c r="V18" s="10">
        <v>0.65500000000000003</v>
      </c>
      <c r="W18" s="10">
        <v>1</v>
      </c>
      <c r="X18" s="10">
        <v>1.5940000000000001</v>
      </c>
      <c r="Y18" s="10">
        <v>1.7</v>
      </c>
      <c r="Z18" s="10">
        <v>0.69599999999999995</v>
      </c>
      <c r="AA18" s="7">
        <f t="shared" si="5"/>
        <v>3.7</v>
      </c>
      <c r="AB18" s="7">
        <f t="shared" si="5"/>
        <v>2.9450000000000003</v>
      </c>
      <c r="AC18" s="7">
        <f t="shared" si="6"/>
        <v>3.7</v>
      </c>
      <c r="AD18" s="7">
        <f t="shared" si="7"/>
        <v>16.545000000000002</v>
      </c>
      <c r="AE18" s="10">
        <v>2</v>
      </c>
      <c r="AF18" s="10"/>
      <c r="AG18" s="10">
        <v>2.7</v>
      </c>
      <c r="AH18" s="10"/>
      <c r="AI18" s="10">
        <v>2.7</v>
      </c>
      <c r="AJ18" s="10"/>
      <c r="AK18" s="7">
        <f t="shared" si="8"/>
        <v>7.4</v>
      </c>
      <c r="AL18" s="7">
        <f t="shared" si="8"/>
        <v>0</v>
      </c>
      <c r="AM18" s="10">
        <f t="shared" si="9"/>
        <v>23.499999999999996</v>
      </c>
      <c r="AN18" s="7">
        <f t="shared" si="10"/>
        <v>16.545000000000002</v>
      </c>
      <c r="AO18" s="42"/>
      <c r="AP18" s="42"/>
    </row>
    <row r="19" spans="1:42" s="21" customFormat="1">
      <c r="A19" s="15" t="s">
        <v>57</v>
      </c>
      <c r="B19" s="10">
        <v>4</v>
      </c>
      <c r="C19" s="10">
        <v>6.8</v>
      </c>
      <c r="D19" s="10">
        <v>6</v>
      </c>
      <c r="E19" s="10">
        <v>5</v>
      </c>
      <c r="F19" s="10">
        <v>6</v>
      </c>
      <c r="G19" s="10">
        <v>5.2</v>
      </c>
      <c r="H19" s="32">
        <f t="shared" si="0"/>
        <v>16</v>
      </c>
      <c r="I19" s="32">
        <f t="shared" si="1"/>
        <v>17</v>
      </c>
      <c r="J19" s="10">
        <v>3</v>
      </c>
      <c r="K19" s="10">
        <v>3.4</v>
      </c>
      <c r="L19" s="10">
        <v>1.7</v>
      </c>
      <c r="M19" s="10">
        <v>1.4</v>
      </c>
      <c r="N19" s="10">
        <v>1</v>
      </c>
      <c r="O19" s="10">
        <v>1.4</v>
      </c>
      <c r="P19" s="32">
        <f t="shared" si="2"/>
        <v>5.7</v>
      </c>
      <c r="Q19" s="32">
        <f t="shared" si="2"/>
        <v>6.1999999999999993</v>
      </c>
      <c r="R19" s="32">
        <f t="shared" si="3"/>
        <v>21.7</v>
      </c>
      <c r="S19" s="32">
        <f t="shared" si="3"/>
        <v>23.2</v>
      </c>
      <c r="T19" s="33">
        <f t="shared" si="4"/>
        <v>1.0691244239631337</v>
      </c>
      <c r="U19" s="10">
        <v>1</v>
      </c>
      <c r="V19" s="10">
        <v>1.88</v>
      </c>
      <c r="W19" s="10">
        <v>1</v>
      </c>
      <c r="X19" s="10">
        <v>0.8</v>
      </c>
      <c r="Y19" s="10">
        <v>1.7</v>
      </c>
      <c r="Z19" s="10">
        <v>0.45600000000000002</v>
      </c>
      <c r="AA19" s="7">
        <f t="shared" si="5"/>
        <v>3.7</v>
      </c>
      <c r="AB19" s="7">
        <f t="shared" si="5"/>
        <v>3.1359999999999997</v>
      </c>
      <c r="AC19" s="7">
        <f t="shared" si="6"/>
        <v>3.7</v>
      </c>
      <c r="AD19" s="7">
        <f t="shared" si="7"/>
        <v>26.335999999999999</v>
      </c>
      <c r="AE19" s="10">
        <v>3</v>
      </c>
      <c r="AF19" s="10"/>
      <c r="AG19" s="10">
        <v>6</v>
      </c>
      <c r="AH19" s="10"/>
      <c r="AI19" s="10">
        <v>6</v>
      </c>
      <c r="AJ19" s="10"/>
      <c r="AK19" s="7">
        <f t="shared" si="8"/>
        <v>15</v>
      </c>
      <c r="AL19" s="7">
        <f t="shared" si="8"/>
        <v>0</v>
      </c>
      <c r="AM19" s="10">
        <f t="shared" si="9"/>
        <v>40.4</v>
      </c>
      <c r="AN19" s="7">
        <f t="shared" si="10"/>
        <v>26.335999999999999</v>
      </c>
      <c r="AO19" s="42"/>
      <c r="AP19" s="42"/>
    </row>
    <row r="20" spans="1:42" s="21" customFormat="1" ht="19.5" customHeight="1">
      <c r="A20" s="15" t="s">
        <v>27</v>
      </c>
      <c r="B20" s="10">
        <v>2</v>
      </c>
      <c r="C20" s="10">
        <v>3.8860000000000001</v>
      </c>
      <c r="D20" s="10">
        <v>3</v>
      </c>
      <c r="E20" s="10">
        <v>3.9249999999999998</v>
      </c>
      <c r="F20" s="10">
        <v>3</v>
      </c>
      <c r="G20" s="10">
        <v>3.8660000000000001</v>
      </c>
      <c r="H20" s="32">
        <f t="shared" si="0"/>
        <v>8</v>
      </c>
      <c r="I20" s="32">
        <f t="shared" si="1"/>
        <v>11.677</v>
      </c>
      <c r="J20" s="10">
        <v>1.5</v>
      </c>
      <c r="K20" s="10">
        <v>3.2949999999999999</v>
      </c>
      <c r="L20" s="10">
        <v>1.3</v>
      </c>
      <c r="M20" s="10">
        <v>1.7609999999999999</v>
      </c>
      <c r="N20" s="10">
        <v>1</v>
      </c>
      <c r="O20" s="10">
        <v>2.0009999999999999</v>
      </c>
      <c r="P20" s="32">
        <f t="shared" si="2"/>
        <v>3.8</v>
      </c>
      <c r="Q20" s="32">
        <f t="shared" si="2"/>
        <v>7.0570000000000004</v>
      </c>
      <c r="R20" s="32">
        <f t="shared" si="3"/>
        <v>11.8</v>
      </c>
      <c r="S20" s="32">
        <f t="shared" si="3"/>
        <v>18.734000000000002</v>
      </c>
      <c r="T20" s="33">
        <f t="shared" si="4"/>
        <v>1.5876271186440678</v>
      </c>
      <c r="U20" s="10">
        <v>1</v>
      </c>
      <c r="V20" s="10">
        <v>1.6879999999999999</v>
      </c>
      <c r="W20" s="10">
        <v>1</v>
      </c>
      <c r="X20" s="10">
        <v>0.97</v>
      </c>
      <c r="Y20" s="10">
        <v>1.3</v>
      </c>
      <c r="Z20" s="10">
        <v>2</v>
      </c>
      <c r="AA20" s="7">
        <f t="shared" si="5"/>
        <v>3.3</v>
      </c>
      <c r="AB20" s="7">
        <f t="shared" si="5"/>
        <v>4.6579999999999995</v>
      </c>
      <c r="AC20" s="7">
        <f t="shared" si="6"/>
        <v>3.3</v>
      </c>
      <c r="AD20" s="7">
        <f t="shared" si="7"/>
        <v>23.392000000000003</v>
      </c>
      <c r="AE20" s="10">
        <v>1.5</v>
      </c>
      <c r="AF20" s="10"/>
      <c r="AG20" s="10">
        <v>3</v>
      </c>
      <c r="AH20" s="10"/>
      <c r="AI20" s="10">
        <v>3</v>
      </c>
      <c r="AJ20" s="10"/>
      <c r="AK20" s="7">
        <f t="shared" si="8"/>
        <v>7.5</v>
      </c>
      <c r="AL20" s="7">
        <f t="shared" si="8"/>
        <v>0</v>
      </c>
      <c r="AM20" s="10">
        <f t="shared" si="9"/>
        <v>22.6</v>
      </c>
      <c r="AN20" s="7">
        <f t="shared" si="10"/>
        <v>23.392000000000003</v>
      </c>
      <c r="AO20" s="42"/>
      <c r="AP20" s="42"/>
    </row>
    <row r="21" spans="1:42" s="21" customFormat="1">
      <c r="A21" s="15" t="s">
        <v>58</v>
      </c>
      <c r="B21" s="10">
        <v>7</v>
      </c>
      <c r="C21" s="10">
        <v>8.8480000000000008</v>
      </c>
      <c r="D21" s="10">
        <v>9</v>
      </c>
      <c r="E21" s="10">
        <v>7.0309999999999997</v>
      </c>
      <c r="F21" s="10">
        <v>9</v>
      </c>
      <c r="G21" s="10">
        <v>5.149</v>
      </c>
      <c r="H21" s="32">
        <f t="shared" si="0"/>
        <v>25</v>
      </c>
      <c r="I21" s="32">
        <f t="shared" si="1"/>
        <v>21.028000000000002</v>
      </c>
      <c r="J21" s="10">
        <v>4.5</v>
      </c>
      <c r="K21" s="10">
        <v>4.5</v>
      </c>
      <c r="L21" s="10">
        <v>3</v>
      </c>
      <c r="M21" s="10">
        <v>2.766</v>
      </c>
      <c r="N21" s="10">
        <v>2</v>
      </c>
      <c r="O21" s="10">
        <v>3.1819999999999999</v>
      </c>
      <c r="P21" s="32">
        <f t="shared" si="2"/>
        <v>9.5</v>
      </c>
      <c r="Q21" s="32">
        <f t="shared" si="2"/>
        <v>10.448</v>
      </c>
      <c r="R21" s="32">
        <f t="shared" si="3"/>
        <v>34.5</v>
      </c>
      <c r="S21" s="32">
        <f t="shared" si="3"/>
        <v>31.476000000000003</v>
      </c>
      <c r="T21" s="33">
        <f t="shared" si="4"/>
        <v>0.91234782608695664</v>
      </c>
      <c r="U21" s="10">
        <v>2</v>
      </c>
      <c r="V21" s="10">
        <v>2.41</v>
      </c>
      <c r="W21" s="10">
        <v>2</v>
      </c>
      <c r="X21" s="10">
        <v>2.2909999999999999</v>
      </c>
      <c r="Y21" s="10">
        <v>3</v>
      </c>
      <c r="Z21" s="10">
        <v>3.21</v>
      </c>
      <c r="AA21" s="7">
        <f t="shared" si="5"/>
        <v>7</v>
      </c>
      <c r="AB21" s="7">
        <f t="shared" si="5"/>
        <v>7.9110000000000005</v>
      </c>
      <c r="AC21" s="7">
        <f t="shared" si="6"/>
        <v>7</v>
      </c>
      <c r="AD21" s="7">
        <f t="shared" si="7"/>
        <v>39.387</v>
      </c>
      <c r="AE21" s="10">
        <v>4.5</v>
      </c>
      <c r="AF21" s="10"/>
      <c r="AG21" s="10">
        <v>9</v>
      </c>
      <c r="AH21" s="10"/>
      <c r="AI21" s="10">
        <v>9</v>
      </c>
      <c r="AJ21" s="10"/>
      <c r="AK21" s="7">
        <f t="shared" si="8"/>
        <v>22.5</v>
      </c>
      <c r="AL21" s="7">
        <f t="shared" si="8"/>
        <v>0</v>
      </c>
      <c r="AM21" s="10">
        <f t="shared" si="9"/>
        <v>64</v>
      </c>
      <c r="AN21" s="7">
        <f t="shared" si="10"/>
        <v>39.387</v>
      </c>
      <c r="AO21" s="42"/>
      <c r="AP21" s="42"/>
    </row>
    <row r="22" spans="1:42" s="21" customFormat="1" ht="30.75" customHeight="1">
      <c r="A22" s="15" t="s">
        <v>59</v>
      </c>
      <c r="B22" s="10">
        <v>4</v>
      </c>
      <c r="C22" s="10">
        <v>4.0999999999999996</v>
      </c>
      <c r="D22" s="10">
        <v>5.7</v>
      </c>
      <c r="E22" s="10">
        <v>3.5</v>
      </c>
      <c r="F22" s="10">
        <v>3.2</v>
      </c>
      <c r="G22" s="10">
        <v>3.2</v>
      </c>
      <c r="H22" s="32">
        <f t="shared" si="0"/>
        <v>12.9</v>
      </c>
      <c r="I22" s="32">
        <f t="shared" si="1"/>
        <v>10.8</v>
      </c>
      <c r="J22" s="10">
        <v>2.5</v>
      </c>
      <c r="K22" s="10">
        <v>1.1000000000000001</v>
      </c>
      <c r="L22" s="10">
        <v>0.3</v>
      </c>
      <c r="M22" s="10">
        <v>20.2</v>
      </c>
      <c r="N22" s="10">
        <v>0.1</v>
      </c>
      <c r="O22" s="10">
        <v>0.1</v>
      </c>
      <c r="P22" s="32">
        <f t="shared" si="2"/>
        <v>2.9</v>
      </c>
      <c r="Q22" s="32">
        <f t="shared" si="2"/>
        <v>21.400000000000002</v>
      </c>
      <c r="R22" s="32">
        <f t="shared" si="3"/>
        <v>15.8</v>
      </c>
      <c r="S22" s="32">
        <f t="shared" si="3"/>
        <v>32.200000000000003</v>
      </c>
      <c r="T22" s="33">
        <f t="shared" si="4"/>
        <v>2.037974683544304</v>
      </c>
      <c r="U22" s="10">
        <v>0.1</v>
      </c>
      <c r="V22" s="10">
        <v>9.0999999999999998E-2</v>
      </c>
      <c r="W22" s="10">
        <v>0.1</v>
      </c>
      <c r="X22" s="10"/>
      <c r="Y22" s="10">
        <v>0.3</v>
      </c>
      <c r="Z22" s="10">
        <v>0.16300000000000001</v>
      </c>
      <c r="AA22" s="7">
        <f t="shared" si="5"/>
        <v>0.5</v>
      </c>
      <c r="AB22" s="7">
        <f t="shared" si="5"/>
        <v>0.254</v>
      </c>
      <c r="AC22" s="7">
        <f t="shared" si="6"/>
        <v>0.5</v>
      </c>
      <c r="AD22" s="7">
        <f t="shared" si="7"/>
        <v>32.454000000000001</v>
      </c>
      <c r="AE22" s="10">
        <v>2.5</v>
      </c>
      <c r="AF22" s="10"/>
      <c r="AG22" s="10">
        <v>5.7</v>
      </c>
      <c r="AH22" s="10"/>
      <c r="AI22" s="10">
        <v>5.7</v>
      </c>
      <c r="AJ22" s="10"/>
      <c r="AK22" s="7">
        <f t="shared" si="8"/>
        <v>13.899999999999999</v>
      </c>
      <c r="AL22" s="7">
        <f t="shared" si="8"/>
        <v>0</v>
      </c>
      <c r="AM22" s="10">
        <f t="shared" si="9"/>
        <v>30.199999999999996</v>
      </c>
      <c r="AN22" s="7">
        <f t="shared" si="10"/>
        <v>32.454000000000001</v>
      </c>
      <c r="AO22" s="42"/>
      <c r="AP22" s="42"/>
    </row>
    <row r="23" spans="1:42" s="21" customFormat="1" ht="31.5" customHeight="1">
      <c r="A23" s="15" t="s">
        <v>60</v>
      </c>
      <c r="B23" s="10">
        <v>4</v>
      </c>
      <c r="C23" s="10">
        <v>6.2770000000000001</v>
      </c>
      <c r="D23" s="10">
        <v>6.5</v>
      </c>
      <c r="E23" s="10">
        <v>4.7480000000000002</v>
      </c>
      <c r="F23" s="10">
        <v>5.5</v>
      </c>
      <c r="G23" s="10">
        <v>3.98</v>
      </c>
      <c r="H23" s="32">
        <f t="shared" si="0"/>
        <v>16</v>
      </c>
      <c r="I23" s="32">
        <f t="shared" si="1"/>
        <v>15.005000000000001</v>
      </c>
      <c r="J23" s="10">
        <v>3</v>
      </c>
      <c r="K23" s="10">
        <v>1.8149999999999999</v>
      </c>
      <c r="L23" s="10">
        <v>1.7</v>
      </c>
      <c r="M23" s="10">
        <v>0.78300000000000003</v>
      </c>
      <c r="N23" s="10">
        <v>1.1000000000000001</v>
      </c>
      <c r="O23" s="10">
        <v>0.90300000000000002</v>
      </c>
      <c r="P23" s="32">
        <f t="shared" si="2"/>
        <v>5.8000000000000007</v>
      </c>
      <c r="Q23" s="32">
        <f t="shared" si="2"/>
        <v>3.5009999999999999</v>
      </c>
      <c r="R23" s="32">
        <f t="shared" si="3"/>
        <v>21.8</v>
      </c>
      <c r="S23" s="32">
        <f t="shared" si="3"/>
        <v>18.506</v>
      </c>
      <c r="T23" s="33">
        <f t="shared" si="4"/>
        <v>0.84889908256880731</v>
      </c>
      <c r="U23" s="10">
        <v>1.1000000000000001</v>
      </c>
      <c r="V23" s="10">
        <v>0.55500000000000005</v>
      </c>
      <c r="W23" s="10">
        <v>1.1000000000000001</v>
      </c>
      <c r="X23" s="10">
        <v>0.443</v>
      </c>
      <c r="Y23" s="10">
        <v>1.7</v>
      </c>
      <c r="Z23" s="10">
        <v>0.83399999999999996</v>
      </c>
      <c r="AA23" s="7">
        <f t="shared" si="5"/>
        <v>3.9000000000000004</v>
      </c>
      <c r="AB23" s="7">
        <f t="shared" si="5"/>
        <v>1.8319999999999999</v>
      </c>
      <c r="AC23" s="7">
        <f t="shared" si="6"/>
        <v>3.9000000000000004</v>
      </c>
      <c r="AD23" s="7">
        <f t="shared" si="7"/>
        <v>20.338000000000001</v>
      </c>
      <c r="AE23" s="10">
        <v>3</v>
      </c>
      <c r="AF23" s="10"/>
      <c r="AG23" s="10">
        <v>6.5</v>
      </c>
      <c r="AH23" s="10"/>
      <c r="AI23" s="10">
        <v>6.5</v>
      </c>
      <c r="AJ23" s="10"/>
      <c r="AK23" s="7">
        <f t="shared" si="8"/>
        <v>16</v>
      </c>
      <c r="AL23" s="7">
        <f t="shared" si="8"/>
        <v>0</v>
      </c>
      <c r="AM23" s="10">
        <f t="shared" si="9"/>
        <v>41.7</v>
      </c>
      <c r="AN23" s="7">
        <f t="shared" si="10"/>
        <v>20.338000000000001</v>
      </c>
      <c r="AO23" s="42"/>
      <c r="AP23" s="42"/>
    </row>
    <row r="24" spans="1:42" s="21" customFormat="1" ht="30.75" customHeight="1">
      <c r="A24" s="15" t="s">
        <v>29</v>
      </c>
      <c r="B24" s="10">
        <v>3.7</v>
      </c>
      <c r="C24" s="10">
        <v>4.0999999999999996</v>
      </c>
      <c r="D24" s="10">
        <v>4.5</v>
      </c>
      <c r="E24" s="10">
        <v>3.4</v>
      </c>
      <c r="F24" s="10">
        <v>4.5</v>
      </c>
      <c r="G24" s="10">
        <v>4.0999999999999996</v>
      </c>
      <c r="H24" s="32">
        <f t="shared" si="0"/>
        <v>12.7</v>
      </c>
      <c r="I24" s="32">
        <f t="shared" si="1"/>
        <v>11.6</v>
      </c>
      <c r="J24" s="10">
        <v>3.2</v>
      </c>
      <c r="K24" s="10">
        <v>4.0999999999999996</v>
      </c>
      <c r="L24" s="10">
        <v>2.5</v>
      </c>
      <c r="M24" s="10">
        <v>2.9</v>
      </c>
      <c r="N24" s="10">
        <v>1.5</v>
      </c>
      <c r="O24" s="10">
        <v>2.2000000000000002</v>
      </c>
      <c r="P24" s="32">
        <f t="shared" si="2"/>
        <v>7.2</v>
      </c>
      <c r="Q24" s="32">
        <f t="shared" si="2"/>
        <v>9.1999999999999993</v>
      </c>
      <c r="R24" s="32">
        <f t="shared" si="3"/>
        <v>19.899999999999999</v>
      </c>
      <c r="S24" s="32">
        <f t="shared" si="3"/>
        <v>20.799999999999997</v>
      </c>
      <c r="T24" s="33">
        <f t="shared" si="4"/>
        <v>1.0452261306532662</v>
      </c>
      <c r="U24" s="10">
        <v>1.5</v>
      </c>
      <c r="V24" s="10">
        <v>1.9570000000000001</v>
      </c>
      <c r="W24" s="10">
        <v>1.5</v>
      </c>
      <c r="X24" s="10">
        <v>1.8260000000000001</v>
      </c>
      <c r="Y24" s="10">
        <v>2.5</v>
      </c>
      <c r="Z24" s="10">
        <v>2.569</v>
      </c>
      <c r="AA24" s="7">
        <f t="shared" si="5"/>
        <v>5.5</v>
      </c>
      <c r="AB24" s="7">
        <f t="shared" si="5"/>
        <v>6.3520000000000003</v>
      </c>
      <c r="AC24" s="7">
        <f t="shared" si="6"/>
        <v>5.5</v>
      </c>
      <c r="AD24" s="7">
        <f t="shared" si="7"/>
        <v>27.151999999999997</v>
      </c>
      <c r="AE24" s="10">
        <v>3.2</v>
      </c>
      <c r="AF24" s="10"/>
      <c r="AG24" s="10">
        <v>4.5</v>
      </c>
      <c r="AH24" s="10"/>
      <c r="AI24" s="10">
        <v>4.5</v>
      </c>
      <c r="AJ24" s="10"/>
      <c r="AK24" s="7">
        <f t="shared" si="8"/>
        <v>12.2</v>
      </c>
      <c r="AL24" s="7">
        <f t="shared" si="8"/>
        <v>0</v>
      </c>
      <c r="AM24" s="10">
        <f t="shared" si="9"/>
        <v>37.599999999999994</v>
      </c>
      <c r="AN24" s="7">
        <f t="shared" si="10"/>
        <v>27.151999999999997</v>
      </c>
      <c r="AO24" s="42"/>
      <c r="AP24" s="42"/>
    </row>
    <row r="25" spans="1:42" s="21" customFormat="1" ht="22.5" customHeight="1">
      <c r="A25" s="15" t="s">
        <v>61</v>
      </c>
      <c r="B25" s="10">
        <v>15</v>
      </c>
      <c r="C25" s="10">
        <v>18.8</v>
      </c>
      <c r="D25" s="10">
        <v>18</v>
      </c>
      <c r="E25" s="10">
        <v>16.489999999999998</v>
      </c>
      <c r="F25" s="10">
        <v>18</v>
      </c>
      <c r="G25" s="10">
        <v>15.43</v>
      </c>
      <c r="H25" s="32">
        <f t="shared" si="0"/>
        <v>51</v>
      </c>
      <c r="I25" s="32">
        <f t="shared" si="1"/>
        <v>50.72</v>
      </c>
      <c r="J25" s="10">
        <v>10</v>
      </c>
      <c r="K25" s="10">
        <v>73.53</v>
      </c>
      <c r="L25" s="10">
        <v>7</v>
      </c>
      <c r="M25" s="10">
        <v>4.82</v>
      </c>
      <c r="N25" s="10">
        <v>4</v>
      </c>
      <c r="O25" s="10">
        <v>4.2300000000000004</v>
      </c>
      <c r="P25" s="32">
        <f t="shared" si="2"/>
        <v>21</v>
      </c>
      <c r="Q25" s="32">
        <f t="shared" si="2"/>
        <v>82.58</v>
      </c>
      <c r="R25" s="32">
        <f t="shared" si="3"/>
        <v>72</v>
      </c>
      <c r="S25" s="32">
        <f t="shared" si="3"/>
        <v>133.30000000000001</v>
      </c>
      <c r="T25" s="33">
        <f t="shared" si="4"/>
        <v>1.851388888888889</v>
      </c>
      <c r="U25" s="10">
        <v>4</v>
      </c>
      <c r="V25" s="10">
        <v>2.4670000000000001</v>
      </c>
      <c r="W25" s="10">
        <v>4</v>
      </c>
      <c r="X25" s="10">
        <v>3.6080000000000001</v>
      </c>
      <c r="Y25" s="10">
        <v>7</v>
      </c>
      <c r="Z25" s="10">
        <v>5.0510000000000002</v>
      </c>
      <c r="AA25" s="7">
        <f t="shared" si="5"/>
        <v>15</v>
      </c>
      <c r="AB25" s="7">
        <f t="shared" si="5"/>
        <v>11.126000000000001</v>
      </c>
      <c r="AC25" s="7">
        <f t="shared" si="6"/>
        <v>15</v>
      </c>
      <c r="AD25" s="7">
        <f t="shared" si="7"/>
        <v>144.42600000000002</v>
      </c>
      <c r="AE25" s="10">
        <v>10</v>
      </c>
      <c r="AF25" s="10"/>
      <c r="AG25" s="10">
        <v>18</v>
      </c>
      <c r="AH25" s="10"/>
      <c r="AI25" s="10">
        <v>18</v>
      </c>
      <c r="AJ25" s="10"/>
      <c r="AK25" s="7">
        <f t="shared" si="8"/>
        <v>46</v>
      </c>
      <c r="AL25" s="7">
        <f t="shared" si="8"/>
        <v>0</v>
      </c>
      <c r="AM25" s="10">
        <f t="shared" si="9"/>
        <v>133</v>
      </c>
      <c r="AN25" s="7">
        <f t="shared" si="10"/>
        <v>144.42600000000002</v>
      </c>
      <c r="AO25" s="42"/>
      <c r="AP25" s="42"/>
    </row>
    <row r="26" spans="1:42" s="21" customFormat="1" ht="21.75" customHeight="1">
      <c r="A26" s="15" t="s">
        <v>62</v>
      </c>
      <c r="B26" s="10">
        <v>2</v>
      </c>
      <c r="C26" s="10">
        <v>2.09</v>
      </c>
      <c r="D26" s="10">
        <v>3</v>
      </c>
      <c r="E26" s="10">
        <v>2.65</v>
      </c>
      <c r="F26" s="10">
        <v>2.5</v>
      </c>
      <c r="G26" s="10">
        <v>2.73</v>
      </c>
      <c r="H26" s="32">
        <f t="shared" si="0"/>
        <v>7.5</v>
      </c>
      <c r="I26" s="32">
        <f t="shared" si="1"/>
        <v>7.4700000000000006</v>
      </c>
      <c r="J26" s="10">
        <v>1.5</v>
      </c>
      <c r="K26" s="10">
        <v>1.61</v>
      </c>
      <c r="L26" s="10">
        <v>1.2</v>
      </c>
      <c r="M26" s="10">
        <v>0.97</v>
      </c>
      <c r="N26" s="10">
        <v>1</v>
      </c>
      <c r="O26" s="10">
        <v>1.194</v>
      </c>
      <c r="P26" s="32">
        <f t="shared" si="2"/>
        <v>3.7</v>
      </c>
      <c r="Q26" s="32">
        <f t="shared" si="2"/>
        <v>3.774</v>
      </c>
      <c r="R26" s="32">
        <f t="shared" si="3"/>
        <v>11.2</v>
      </c>
      <c r="S26" s="32">
        <f t="shared" si="3"/>
        <v>11.244</v>
      </c>
      <c r="T26" s="33">
        <f t="shared" si="4"/>
        <v>1.0039285714285715</v>
      </c>
      <c r="U26" s="10">
        <v>1</v>
      </c>
      <c r="V26" s="10">
        <v>0.81699999999999995</v>
      </c>
      <c r="W26" s="10">
        <v>1</v>
      </c>
      <c r="X26" s="10">
        <v>0.67700000000000005</v>
      </c>
      <c r="Y26" s="10">
        <v>1.2</v>
      </c>
      <c r="Z26" s="10">
        <v>1.4</v>
      </c>
      <c r="AA26" s="7">
        <f t="shared" si="5"/>
        <v>3.2</v>
      </c>
      <c r="AB26" s="7">
        <f t="shared" si="5"/>
        <v>2.8940000000000001</v>
      </c>
      <c r="AC26" s="7">
        <f t="shared" si="6"/>
        <v>3.2</v>
      </c>
      <c r="AD26" s="7">
        <f t="shared" si="7"/>
        <v>14.138</v>
      </c>
      <c r="AE26" s="10">
        <v>1.5</v>
      </c>
      <c r="AF26" s="10"/>
      <c r="AG26" s="10">
        <v>3</v>
      </c>
      <c r="AH26" s="10"/>
      <c r="AI26" s="10">
        <v>3</v>
      </c>
      <c r="AJ26" s="10"/>
      <c r="AK26" s="7">
        <f t="shared" si="8"/>
        <v>7.5</v>
      </c>
      <c r="AL26" s="7">
        <f t="shared" si="8"/>
        <v>0</v>
      </c>
      <c r="AM26" s="10">
        <f t="shared" si="9"/>
        <v>21.9</v>
      </c>
      <c r="AN26" s="7">
        <f t="shared" si="10"/>
        <v>14.138</v>
      </c>
      <c r="AO26" s="42"/>
      <c r="AP26" s="42"/>
    </row>
    <row r="27" spans="1:42" s="21" customFormat="1" ht="21.75" customHeight="1">
      <c r="A27" s="15" t="s">
        <v>63</v>
      </c>
      <c r="B27" s="10">
        <v>1</v>
      </c>
      <c r="C27" s="10">
        <v>1.32</v>
      </c>
      <c r="D27" s="10">
        <v>1.2</v>
      </c>
      <c r="E27" s="10">
        <v>1.36</v>
      </c>
      <c r="F27" s="10">
        <v>1.2</v>
      </c>
      <c r="G27" s="10">
        <v>1.22</v>
      </c>
      <c r="H27" s="32">
        <f t="shared" si="0"/>
        <v>3.4</v>
      </c>
      <c r="I27" s="32">
        <f t="shared" si="1"/>
        <v>3.9000000000000004</v>
      </c>
      <c r="J27" s="10">
        <v>1</v>
      </c>
      <c r="K27" s="10">
        <v>0.69</v>
      </c>
      <c r="L27" s="10">
        <v>0.5</v>
      </c>
      <c r="M27" s="10">
        <v>0.28999999999999998</v>
      </c>
      <c r="N27" s="10">
        <v>0.1</v>
      </c>
      <c r="O27" s="10">
        <v>0.157</v>
      </c>
      <c r="P27" s="32">
        <f t="shared" si="2"/>
        <v>1.6</v>
      </c>
      <c r="Q27" s="32">
        <f t="shared" si="2"/>
        <v>1.137</v>
      </c>
      <c r="R27" s="32">
        <f t="shared" si="3"/>
        <v>5</v>
      </c>
      <c r="S27" s="32">
        <f t="shared" si="3"/>
        <v>5.0370000000000008</v>
      </c>
      <c r="T27" s="33">
        <f t="shared" si="4"/>
        <v>1.0074000000000001</v>
      </c>
      <c r="U27" s="10">
        <v>0.1</v>
      </c>
      <c r="V27" s="10">
        <v>0.28699999999999998</v>
      </c>
      <c r="W27" s="10">
        <v>0.1</v>
      </c>
      <c r="X27" s="10">
        <v>0.22700000000000001</v>
      </c>
      <c r="Y27" s="10">
        <v>0.5</v>
      </c>
      <c r="Z27" s="10">
        <v>0.46700000000000003</v>
      </c>
      <c r="AA27" s="7">
        <f t="shared" si="5"/>
        <v>0.7</v>
      </c>
      <c r="AB27" s="7">
        <f t="shared" si="5"/>
        <v>0.98100000000000009</v>
      </c>
      <c r="AC27" s="7">
        <f t="shared" si="6"/>
        <v>0.7</v>
      </c>
      <c r="AD27" s="7">
        <f t="shared" si="7"/>
        <v>6.0180000000000007</v>
      </c>
      <c r="AE27" s="10">
        <v>0.9</v>
      </c>
      <c r="AF27" s="10"/>
      <c r="AG27" s="10">
        <v>1.2</v>
      </c>
      <c r="AH27" s="10"/>
      <c r="AI27" s="10">
        <v>1.2</v>
      </c>
      <c r="AJ27" s="10"/>
      <c r="AK27" s="7">
        <f t="shared" si="8"/>
        <v>3.3</v>
      </c>
      <c r="AL27" s="7">
        <f t="shared" si="8"/>
        <v>0</v>
      </c>
      <c r="AM27" s="10">
        <f t="shared" si="9"/>
        <v>9</v>
      </c>
      <c r="AN27" s="7">
        <f t="shared" si="10"/>
        <v>6.0180000000000007</v>
      </c>
      <c r="AO27" s="42"/>
      <c r="AP27" s="42"/>
    </row>
    <row r="28" spans="1:42" s="21" customFormat="1" ht="22.5" customHeight="1">
      <c r="A28" s="15" t="s">
        <v>32</v>
      </c>
      <c r="B28" s="10">
        <v>105</v>
      </c>
      <c r="C28" s="10">
        <v>118.4</v>
      </c>
      <c r="D28" s="10">
        <v>120</v>
      </c>
      <c r="E28" s="10">
        <v>101.5</v>
      </c>
      <c r="F28" s="10">
        <v>75</v>
      </c>
      <c r="G28" s="10">
        <v>94.7</v>
      </c>
      <c r="H28" s="32">
        <f t="shared" si="0"/>
        <v>300</v>
      </c>
      <c r="I28" s="32">
        <f t="shared" si="1"/>
        <v>314.60000000000002</v>
      </c>
      <c r="J28" s="10">
        <v>48</v>
      </c>
      <c r="K28" s="10">
        <v>33.1</v>
      </c>
      <c r="L28" s="10">
        <v>3</v>
      </c>
      <c r="M28" s="10">
        <v>6.7</v>
      </c>
      <c r="N28" s="10">
        <v>2.2999999999999998</v>
      </c>
      <c r="O28" s="10">
        <v>5.8</v>
      </c>
      <c r="P28" s="32">
        <f t="shared" si="2"/>
        <v>53.3</v>
      </c>
      <c r="Q28" s="32">
        <f t="shared" si="2"/>
        <v>45.6</v>
      </c>
      <c r="R28" s="32">
        <f t="shared" si="3"/>
        <v>353.3</v>
      </c>
      <c r="S28" s="32">
        <f t="shared" si="3"/>
        <v>360.20000000000005</v>
      </c>
      <c r="T28" s="33">
        <f t="shared" si="4"/>
        <v>1.019530144353241</v>
      </c>
      <c r="U28" s="10">
        <v>2.2999999999999998</v>
      </c>
      <c r="V28" s="10">
        <v>4.8</v>
      </c>
      <c r="W28" s="10">
        <v>2.2999999999999998</v>
      </c>
      <c r="X28" s="10">
        <v>4.7</v>
      </c>
      <c r="Y28" s="10">
        <v>3</v>
      </c>
      <c r="Z28" s="10">
        <v>4.7</v>
      </c>
      <c r="AA28" s="7">
        <f t="shared" si="5"/>
        <v>7.6</v>
      </c>
      <c r="AB28" s="7">
        <f t="shared" si="5"/>
        <v>14.2</v>
      </c>
      <c r="AC28" s="7">
        <f t="shared" si="6"/>
        <v>7.6</v>
      </c>
      <c r="AD28" s="7">
        <f t="shared" si="7"/>
        <v>374.40000000000003</v>
      </c>
      <c r="AE28" s="10">
        <v>48</v>
      </c>
      <c r="AF28" s="10"/>
      <c r="AG28" s="10">
        <v>102</v>
      </c>
      <c r="AH28" s="10"/>
      <c r="AI28" s="10">
        <v>120</v>
      </c>
      <c r="AJ28" s="10"/>
      <c r="AK28" s="7">
        <f t="shared" si="8"/>
        <v>270</v>
      </c>
      <c r="AL28" s="7">
        <f t="shared" si="8"/>
        <v>0</v>
      </c>
      <c r="AM28" s="10">
        <f t="shared" si="9"/>
        <v>630.90000000000009</v>
      </c>
      <c r="AN28" s="7">
        <f t="shared" si="10"/>
        <v>374.40000000000003</v>
      </c>
      <c r="AO28" s="42"/>
      <c r="AP28" s="42"/>
    </row>
    <row r="29" spans="1:42" s="21" customFormat="1" ht="22.5" customHeight="1">
      <c r="A29" s="15" t="s">
        <v>64</v>
      </c>
      <c r="B29" s="10">
        <v>0.7</v>
      </c>
      <c r="C29" s="10">
        <v>0.54</v>
      </c>
      <c r="D29" s="10">
        <v>0.8</v>
      </c>
      <c r="E29" s="10">
        <v>1.06</v>
      </c>
      <c r="F29" s="10">
        <v>0.8</v>
      </c>
      <c r="G29" s="10">
        <v>0.77</v>
      </c>
      <c r="H29" s="32">
        <f t="shared" si="0"/>
        <v>2.2999999999999998</v>
      </c>
      <c r="I29" s="32">
        <f t="shared" si="1"/>
        <v>2.37</v>
      </c>
      <c r="J29" s="10">
        <v>0.7</v>
      </c>
      <c r="K29" s="10">
        <v>0.75</v>
      </c>
      <c r="L29" s="10">
        <v>0.6</v>
      </c>
      <c r="M29" s="10">
        <v>0.52</v>
      </c>
      <c r="N29" s="10">
        <v>0.4</v>
      </c>
      <c r="O29" s="10"/>
      <c r="P29" s="32">
        <f t="shared" si="2"/>
        <v>1.6999999999999997</v>
      </c>
      <c r="Q29" s="32">
        <f t="shared" si="2"/>
        <v>1.27</v>
      </c>
      <c r="R29" s="32">
        <f t="shared" si="3"/>
        <v>3.9999999999999996</v>
      </c>
      <c r="S29" s="32">
        <f t="shared" si="3"/>
        <v>3.64</v>
      </c>
      <c r="T29" s="33">
        <f t="shared" si="4"/>
        <v>0.91000000000000014</v>
      </c>
      <c r="U29" s="10">
        <v>0.4</v>
      </c>
      <c r="V29" s="10">
        <v>0.497</v>
      </c>
      <c r="W29" s="10">
        <v>0.4</v>
      </c>
      <c r="X29" s="10">
        <v>0.41</v>
      </c>
      <c r="Y29" s="10">
        <v>0.6</v>
      </c>
      <c r="Z29" s="10">
        <v>0.54600000000000004</v>
      </c>
      <c r="AA29" s="7">
        <f t="shared" si="5"/>
        <v>1.4</v>
      </c>
      <c r="AB29" s="7">
        <f t="shared" si="5"/>
        <v>1.4530000000000001</v>
      </c>
      <c r="AC29" s="7">
        <f t="shared" si="6"/>
        <v>1.4</v>
      </c>
      <c r="AD29" s="7">
        <f t="shared" si="7"/>
        <v>5.093</v>
      </c>
      <c r="AE29" s="10">
        <v>0.7</v>
      </c>
      <c r="AF29" s="10"/>
      <c r="AG29" s="10">
        <v>0.8</v>
      </c>
      <c r="AH29" s="10"/>
      <c r="AI29" s="10">
        <v>0.8</v>
      </c>
      <c r="AJ29" s="10"/>
      <c r="AK29" s="7">
        <f t="shared" si="8"/>
        <v>2.2999999999999998</v>
      </c>
      <c r="AL29" s="7">
        <f t="shared" si="8"/>
        <v>0</v>
      </c>
      <c r="AM29" s="10">
        <f t="shared" si="9"/>
        <v>7.7</v>
      </c>
      <c r="AN29" s="7">
        <f t="shared" si="10"/>
        <v>5.093</v>
      </c>
      <c r="AO29" s="42"/>
      <c r="AP29" s="42"/>
    </row>
    <row r="30" spans="1:42" s="21" customFormat="1" ht="22.5" customHeight="1">
      <c r="A30" s="15" t="s">
        <v>33</v>
      </c>
      <c r="B30" s="10">
        <v>28</v>
      </c>
      <c r="C30" s="10">
        <v>24.15</v>
      </c>
      <c r="D30" s="10">
        <v>35</v>
      </c>
      <c r="E30" s="10">
        <v>24.33</v>
      </c>
      <c r="F30" s="10">
        <v>33</v>
      </c>
      <c r="G30" s="10">
        <v>22.24</v>
      </c>
      <c r="H30" s="32">
        <f t="shared" si="0"/>
        <v>96</v>
      </c>
      <c r="I30" s="32">
        <f t="shared" si="1"/>
        <v>70.72</v>
      </c>
      <c r="J30" s="10">
        <v>17</v>
      </c>
      <c r="K30" s="10">
        <v>5.09</v>
      </c>
      <c r="L30" s="10">
        <v>8</v>
      </c>
      <c r="M30" s="10">
        <v>0.52</v>
      </c>
      <c r="N30" s="10">
        <v>6.5</v>
      </c>
      <c r="O30" s="10">
        <v>0.4</v>
      </c>
      <c r="P30" s="32">
        <f t="shared" si="2"/>
        <v>31.5</v>
      </c>
      <c r="Q30" s="32">
        <f t="shared" si="2"/>
        <v>6.01</v>
      </c>
      <c r="R30" s="32">
        <f t="shared" si="3"/>
        <v>127.5</v>
      </c>
      <c r="S30" s="32">
        <f t="shared" si="3"/>
        <v>76.73</v>
      </c>
      <c r="T30" s="33">
        <f t="shared" si="4"/>
        <v>0.6018039215686275</v>
      </c>
      <c r="U30" s="10">
        <v>6.5</v>
      </c>
      <c r="V30" s="10">
        <v>0.38200000000000001</v>
      </c>
      <c r="W30" s="10">
        <v>6.5</v>
      </c>
      <c r="X30" s="10">
        <v>0.42599999999999999</v>
      </c>
      <c r="Y30" s="10">
        <v>8</v>
      </c>
      <c r="Z30" s="10">
        <v>1.169</v>
      </c>
      <c r="AA30" s="7">
        <f t="shared" si="5"/>
        <v>21</v>
      </c>
      <c r="AB30" s="7">
        <f t="shared" si="5"/>
        <v>1.9770000000000001</v>
      </c>
      <c r="AC30" s="7">
        <f t="shared" si="6"/>
        <v>21</v>
      </c>
      <c r="AD30" s="7">
        <f t="shared" si="7"/>
        <v>78.707000000000008</v>
      </c>
      <c r="AE30" s="10">
        <v>17</v>
      </c>
      <c r="AF30" s="10"/>
      <c r="AG30" s="10">
        <v>35</v>
      </c>
      <c r="AH30" s="10"/>
      <c r="AI30" s="10">
        <v>35</v>
      </c>
      <c r="AJ30" s="10"/>
      <c r="AK30" s="7">
        <f t="shared" si="8"/>
        <v>87</v>
      </c>
      <c r="AL30" s="7">
        <f t="shared" si="8"/>
        <v>0</v>
      </c>
      <c r="AM30" s="10">
        <f t="shared" si="9"/>
        <v>235.5</v>
      </c>
      <c r="AN30" s="7">
        <f t="shared" si="10"/>
        <v>78.707000000000008</v>
      </c>
      <c r="AO30" s="42"/>
      <c r="AP30" s="42"/>
    </row>
    <row r="31" spans="1:42" s="21" customFormat="1" ht="19.5" customHeight="1">
      <c r="A31" s="15" t="s">
        <v>65</v>
      </c>
      <c r="B31" s="10">
        <v>6.8</v>
      </c>
      <c r="C31" s="10">
        <v>6.79</v>
      </c>
      <c r="D31" s="10">
        <v>7.2</v>
      </c>
      <c r="E31" s="10">
        <v>6</v>
      </c>
      <c r="F31" s="10">
        <v>7.2</v>
      </c>
      <c r="G31" s="10">
        <v>7.17</v>
      </c>
      <c r="H31" s="32">
        <f t="shared" si="0"/>
        <v>21.2</v>
      </c>
      <c r="I31" s="32">
        <f t="shared" si="1"/>
        <v>19.96</v>
      </c>
      <c r="J31" s="10">
        <v>5</v>
      </c>
      <c r="K31" s="10">
        <v>6</v>
      </c>
      <c r="L31" s="10">
        <v>4</v>
      </c>
      <c r="M31" s="10">
        <v>3.51</v>
      </c>
      <c r="N31" s="10">
        <v>3</v>
      </c>
      <c r="O31" s="10">
        <v>4.7</v>
      </c>
      <c r="P31" s="32">
        <f t="shared" si="2"/>
        <v>12</v>
      </c>
      <c r="Q31" s="32">
        <f t="shared" si="2"/>
        <v>14.21</v>
      </c>
      <c r="R31" s="32">
        <f t="shared" si="3"/>
        <v>33.200000000000003</v>
      </c>
      <c r="S31" s="32">
        <f t="shared" si="3"/>
        <v>34.17</v>
      </c>
      <c r="T31" s="33">
        <f t="shared" si="4"/>
        <v>1.0292168674698794</v>
      </c>
      <c r="U31" s="10">
        <v>3</v>
      </c>
      <c r="V31" s="10">
        <v>4.0339999999999998</v>
      </c>
      <c r="W31" s="10">
        <v>3</v>
      </c>
      <c r="X31" s="10">
        <v>4.0140000000000002</v>
      </c>
      <c r="Y31" s="10">
        <v>6.6</v>
      </c>
      <c r="Z31" s="10">
        <v>2.6739999999999999</v>
      </c>
      <c r="AA31" s="7">
        <f t="shared" si="5"/>
        <v>12.6</v>
      </c>
      <c r="AB31" s="7">
        <f t="shared" si="5"/>
        <v>10.722</v>
      </c>
      <c r="AC31" s="7">
        <f t="shared" si="6"/>
        <v>12.6</v>
      </c>
      <c r="AD31" s="7">
        <f t="shared" si="7"/>
        <v>44.892000000000003</v>
      </c>
      <c r="AE31" s="10">
        <v>7.2</v>
      </c>
      <c r="AF31" s="10"/>
      <c r="AG31" s="10">
        <v>7.2</v>
      </c>
      <c r="AH31" s="10"/>
      <c r="AI31" s="10">
        <v>7.2</v>
      </c>
      <c r="AJ31" s="10"/>
      <c r="AK31" s="7">
        <f t="shared" si="8"/>
        <v>21.6</v>
      </c>
      <c r="AL31" s="7">
        <f t="shared" si="8"/>
        <v>0</v>
      </c>
      <c r="AM31" s="10">
        <f t="shared" si="9"/>
        <v>67.400000000000006</v>
      </c>
      <c r="AN31" s="7">
        <f t="shared" si="10"/>
        <v>44.892000000000003</v>
      </c>
      <c r="AO31" s="42"/>
      <c r="AP31" s="42"/>
    </row>
    <row r="32" spans="1:42" s="21" customFormat="1" ht="21.75" customHeight="1">
      <c r="A32" s="15" t="s">
        <v>66</v>
      </c>
      <c r="B32" s="10">
        <v>4</v>
      </c>
      <c r="C32" s="10">
        <v>4</v>
      </c>
      <c r="D32" s="10">
        <v>5</v>
      </c>
      <c r="E32" s="10">
        <v>4.8</v>
      </c>
      <c r="F32" s="10">
        <v>3.5</v>
      </c>
      <c r="G32" s="10">
        <v>3.1</v>
      </c>
      <c r="H32" s="32">
        <f t="shared" si="0"/>
        <v>12.5</v>
      </c>
      <c r="I32" s="32">
        <f t="shared" si="1"/>
        <v>11.9</v>
      </c>
      <c r="J32" s="10">
        <v>1.4</v>
      </c>
      <c r="K32" s="10">
        <v>1.7</v>
      </c>
      <c r="L32" s="10">
        <v>0.4</v>
      </c>
      <c r="M32" s="10">
        <v>0.3</v>
      </c>
      <c r="N32" s="10">
        <v>0.1</v>
      </c>
      <c r="O32" s="10">
        <v>0.2</v>
      </c>
      <c r="P32" s="32">
        <f t="shared" si="2"/>
        <v>1.9</v>
      </c>
      <c r="Q32" s="32">
        <f t="shared" si="2"/>
        <v>2.2000000000000002</v>
      </c>
      <c r="R32" s="32">
        <f t="shared" si="3"/>
        <v>14.4</v>
      </c>
      <c r="S32" s="32">
        <f t="shared" si="3"/>
        <v>14.100000000000001</v>
      </c>
      <c r="T32" s="33">
        <f t="shared" si="4"/>
        <v>0.97916666666666674</v>
      </c>
      <c r="U32" s="10">
        <v>0.1</v>
      </c>
      <c r="V32" s="10">
        <v>0.23899999999999999</v>
      </c>
      <c r="W32" s="10">
        <v>0.1</v>
      </c>
      <c r="X32" s="10">
        <v>0.29599999999999999</v>
      </c>
      <c r="Y32" s="10">
        <v>0.4</v>
      </c>
      <c r="Z32" s="10">
        <v>0.502</v>
      </c>
      <c r="AA32" s="7">
        <f t="shared" si="5"/>
        <v>0.60000000000000009</v>
      </c>
      <c r="AB32" s="7">
        <f t="shared" si="5"/>
        <v>1.0369999999999999</v>
      </c>
      <c r="AC32" s="7">
        <f t="shared" si="6"/>
        <v>0.60000000000000009</v>
      </c>
      <c r="AD32" s="7">
        <f t="shared" si="7"/>
        <v>15.137</v>
      </c>
      <c r="AE32" s="10">
        <v>1.4</v>
      </c>
      <c r="AF32" s="10"/>
      <c r="AG32" s="10">
        <v>4</v>
      </c>
      <c r="AH32" s="10"/>
      <c r="AI32" s="10">
        <v>5</v>
      </c>
      <c r="AJ32" s="10"/>
      <c r="AK32" s="7">
        <f t="shared" si="8"/>
        <v>10.4</v>
      </c>
      <c r="AL32" s="7">
        <f t="shared" si="8"/>
        <v>0</v>
      </c>
      <c r="AM32" s="10">
        <f t="shared" si="9"/>
        <v>25.4</v>
      </c>
      <c r="AN32" s="7">
        <f t="shared" si="10"/>
        <v>15.137</v>
      </c>
      <c r="AO32" s="42"/>
      <c r="AP32" s="42"/>
    </row>
    <row r="33" spans="1:45" s="21" customFormat="1" ht="20.25" customHeight="1">
      <c r="A33" s="15" t="s">
        <v>35</v>
      </c>
      <c r="B33" s="10">
        <v>7</v>
      </c>
      <c r="C33" s="10">
        <v>7</v>
      </c>
      <c r="D33" s="10">
        <v>8</v>
      </c>
      <c r="E33" s="10">
        <v>6.7</v>
      </c>
      <c r="F33" s="10">
        <v>8</v>
      </c>
      <c r="G33" s="10">
        <v>7</v>
      </c>
      <c r="H33" s="32">
        <f t="shared" si="0"/>
        <v>23</v>
      </c>
      <c r="I33" s="32">
        <f t="shared" si="1"/>
        <v>20.7</v>
      </c>
      <c r="J33" s="10">
        <v>4</v>
      </c>
      <c r="K33" s="10">
        <v>4.2</v>
      </c>
      <c r="L33" s="10">
        <v>3</v>
      </c>
      <c r="M33" s="10">
        <v>2.9</v>
      </c>
      <c r="N33" s="10">
        <v>2</v>
      </c>
      <c r="O33" s="10">
        <v>2.7</v>
      </c>
      <c r="P33" s="32">
        <f t="shared" si="2"/>
        <v>9</v>
      </c>
      <c r="Q33" s="32">
        <f t="shared" si="2"/>
        <v>9.8000000000000007</v>
      </c>
      <c r="R33" s="32">
        <f t="shared" si="3"/>
        <v>32</v>
      </c>
      <c r="S33" s="32">
        <f t="shared" si="3"/>
        <v>30.5</v>
      </c>
      <c r="T33" s="33">
        <f t="shared" si="4"/>
        <v>0.953125</v>
      </c>
      <c r="U33" s="10">
        <v>2</v>
      </c>
      <c r="V33" s="10">
        <v>2.1669999999999998</v>
      </c>
      <c r="W33" s="10">
        <v>2</v>
      </c>
      <c r="X33" s="10">
        <v>1.7669999999999999</v>
      </c>
      <c r="Y33" s="10">
        <v>3</v>
      </c>
      <c r="Z33" s="10">
        <v>3.1070000000000002</v>
      </c>
      <c r="AA33" s="7">
        <f t="shared" si="5"/>
        <v>7</v>
      </c>
      <c r="AB33" s="7">
        <f t="shared" si="5"/>
        <v>7.0410000000000004</v>
      </c>
      <c r="AC33" s="7">
        <f t="shared" si="6"/>
        <v>7</v>
      </c>
      <c r="AD33" s="7">
        <f t="shared" si="7"/>
        <v>37.540999999999997</v>
      </c>
      <c r="AE33" s="10">
        <v>4</v>
      </c>
      <c r="AF33" s="10"/>
      <c r="AG33" s="10">
        <v>8</v>
      </c>
      <c r="AH33" s="10"/>
      <c r="AI33" s="10">
        <v>8</v>
      </c>
      <c r="AJ33" s="10"/>
      <c r="AK33" s="7">
        <f t="shared" si="8"/>
        <v>20</v>
      </c>
      <c r="AL33" s="7">
        <f t="shared" si="8"/>
        <v>0</v>
      </c>
      <c r="AM33" s="10">
        <f t="shared" si="9"/>
        <v>59</v>
      </c>
      <c r="AN33" s="7">
        <f t="shared" si="10"/>
        <v>37.540999999999997</v>
      </c>
      <c r="AO33" s="42"/>
      <c r="AP33" s="42"/>
    </row>
    <row r="34" spans="1:45" s="21" customFormat="1" ht="21" customHeight="1">
      <c r="A34" s="15" t="s">
        <v>67</v>
      </c>
      <c r="B34" s="10">
        <v>2.6</v>
      </c>
      <c r="C34" s="10">
        <v>1.22</v>
      </c>
      <c r="D34" s="10">
        <v>3</v>
      </c>
      <c r="E34" s="10">
        <v>2.34</v>
      </c>
      <c r="F34" s="10">
        <v>3</v>
      </c>
      <c r="G34" s="10">
        <v>0.89800000000000002</v>
      </c>
      <c r="H34" s="32">
        <f t="shared" si="0"/>
        <v>8.6</v>
      </c>
      <c r="I34" s="32">
        <f t="shared" si="1"/>
        <v>4.4579999999999993</v>
      </c>
      <c r="J34" s="10">
        <v>2</v>
      </c>
      <c r="K34" s="10">
        <v>1.23</v>
      </c>
      <c r="L34" s="10">
        <v>1.8</v>
      </c>
      <c r="M34" s="10">
        <v>0.85299999999999998</v>
      </c>
      <c r="N34" s="10">
        <v>1.3</v>
      </c>
      <c r="O34" s="10">
        <v>0.92</v>
      </c>
      <c r="P34" s="32">
        <f t="shared" si="2"/>
        <v>5.0999999999999996</v>
      </c>
      <c r="Q34" s="32">
        <f t="shared" si="2"/>
        <v>3.0030000000000001</v>
      </c>
      <c r="R34" s="32">
        <f t="shared" si="3"/>
        <v>13.7</v>
      </c>
      <c r="S34" s="32">
        <f t="shared" si="3"/>
        <v>7.4609999999999994</v>
      </c>
      <c r="T34" s="33">
        <f t="shared" si="4"/>
        <v>0.54459854014598541</v>
      </c>
      <c r="U34" s="10">
        <v>1.3</v>
      </c>
      <c r="V34" s="10"/>
      <c r="W34" s="10">
        <v>1.3</v>
      </c>
      <c r="X34" s="10">
        <v>0.41599999999999998</v>
      </c>
      <c r="Y34" s="10">
        <v>1.8</v>
      </c>
      <c r="Z34" s="10">
        <v>0.98699999999999999</v>
      </c>
      <c r="AA34" s="7">
        <f t="shared" si="5"/>
        <v>4.4000000000000004</v>
      </c>
      <c r="AB34" s="7">
        <f t="shared" si="5"/>
        <v>1.403</v>
      </c>
      <c r="AC34" s="7">
        <f t="shared" si="6"/>
        <v>4.4000000000000004</v>
      </c>
      <c r="AD34" s="7">
        <f t="shared" si="7"/>
        <v>8.863999999999999</v>
      </c>
      <c r="AE34" s="10">
        <v>2</v>
      </c>
      <c r="AF34" s="10"/>
      <c r="AG34" s="10">
        <v>3</v>
      </c>
      <c r="AH34" s="10"/>
      <c r="AI34" s="10">
        <v>3</v>
      </c>
      <c r="AJ34" s="10"/>
      <c r="AK34" s="7">
        <f t="shared" si="8"/>
        <v>8</v>
      </c>
      <c r="AL34" s="7">
        <f t="shared" si="8"/>
        <v>0</v>
      </c>
      <c r="AM34" s="10">
        <f t="shared" si="9"/>
        <v>26.1</v>
      </c>
      <c r="AN34" s="7">
        <f t="shared" si="10"/>
        <v>8.863999999999999</v>
      </c>
      <c r="AO34" s="42"/>
      <c r="AP34" s="42"/>
    </row>
    <row r="35" spans="1:45" s="21" customFormat="1" ht="32.25" customHeight="1">
      <c r="A35" s="15" t="s">
        <v>68</v>
      </c>
      <c r="B35" s="10">
        <v>4</v>
      </c>
      <c r="C35" s="10">
        <v>0.124</v>
      </c>
      <c r="D35" s="10">
        <v>4</v>
      </c>
      <c r="E35" s="10">
        <v>0.104</v>
      </c>
      <c r="F35" s="10">
        <v>4</v>
      </c>
      <c r="G35" s="10">
        <v>0.20399999999999999</v>
      </c>
      <c r="H35" s="32">
        <f t="shared" si="0"/>
        <v>12</v>
      </c>
      <c r="I35" s="32">
        <f t="shared" si="1"/>
        <v>0.43199999999999994</v>
      </c>
      <c r="J35" s="10">
        <v>4</v>
      </c>
      <c r="K35" s="10">
        <v>0.104</v>
      </c>
      <c r="L35" s="10">
        <v>4</v>
      </c>
      <c r="M35" s="10">
        <v>0.104</v>
      </c>
      <c r="N35" s="10">
        <v>4</v>
      </c>
      <c r="O35" s="10">
        <v>0.104</v>
      </c>
      <c r="P35" s="32">
        <f t="shared" si="2"/>
        <v>12</v>
      </c>
      <c r="Q35" s="32">
        <f t="shared" si="2"/>
        <v>0.312</v>
      </c>
      <c r="R35" s="32">
        <f t="shared" si="3"/>
        <v>24</v>
      </c>
      <c r="S35" s="32">
        <f t="shared" si="3"/>
        <v>0.74399999999999999</v>
      </c>
      <c r="T35" s="33">
        <f t="shared" si="4"/>
        <v>3.1E-2</v>
      </c>
      <c r="U35" s="10">
        <v>4</v>
      </c>
      <c r="V35" s="10">
        <v>0.104</v>
      </c>
      <c r="W35" s="10">
        <v>4</v>
      </c>
      <c r="X35" s="10">
        <v>0.54</v>
      </c>
      <c r="Y35" s="10">
        <v>4</v>
      </c>
      <c r="Z35" s="10">
        <v>0.104</v>
      </c>
      <c r="AA35" s="7">
        <f t="shared" si="5"/>
        <v>12</v>
      </c>
      <c r="AB35" s="7">
        <f t="shared" si="5"/>
        <v>0.748</v>
      </c>
      <c r="AC35" s="7">
        <f t="shared" si="6"/>
        <v>12</v>
      </c>
      <c r="AD35" s="7">
        <f t="shared" si="7"/>
        <v>1.492</v>
      </c>
      <c r="AE35" s="10">
        <v>4</v>
      </c>
      <c r="AF35" s="10"/>
      <c r="AG35" s="10">
        <v>4</v>
      </c>
      <c r="AH35" s="10"/>
      <c r="AI35" s="10">
        <v>4</v>
      </c>
      <c r="AJ35" s="10"/>
      <c r="AK35" s="7">
        <f t="shared" si="8"/>
        <v>12</v>
      </c>
      <c r="AL35" s="7">
        <f t="shared" si="8"/>
        <v>0</v>
      </c>
      <c r="AM35" s="10">
        <f t="shared" si="9"/>
        <v>48</v>
      </c>
      <c r="AN35" s="7">
        <f t="shared" si="10"/>
        <v>1.492</v>
      </c>
      <c r="AO35" s="42"/>
      <c r="AP35" s="42"/>
    </row>
    <row r="36" spans="1:45" s="21" customFormat="1" ht="30.75" customHeight="1">
      <c r="A36" s="15" t="s">
        <v>37</v>
      </c>
      <c r="B36" s="10">
        <v>1.4</v>
      </c>
      <c r="C36" s="10">
        <v>1.8089999999999999</v>
      </c>
      <c r="D36" s="10">
        <v>1.6</v>
      </c>
      <c r="E36" s="10">
        <v>1.4870000000000001</v>
      </c>
      <c r="F36" s="10">
        <v>1.5</v>
      </c>
      <c r="G36" s="10">
        <v>1.3879999999999999</v>
      </c>
      <c r="H36" s="32">
        <f t="shared" si="0"/>
        <v>4.5</v>
      </c>
      <c r="I36" s="32">
        <f t="shared" si="1"/>
        <v>4.6840000000000002</v>
      </c>
      <c r="J36" s="10">
        <v>1</v>
      </c>
      <c r="K36" s="10">
        <v>0.58199999999999996</v>
      </c>
      <c r="L36" s="10">
        <v>0.7</v>
      </c>
      <c r="M36" s="10">
        <v>0.78300000000000003</v>
      </c>
      <c r="N36" s="10">
        <v>0.3</v>
      </c>
      <c r="O36" s="10">
        <v>0.249</v>
      </c>
      <c r="P36" s="32">
        <f t="shared" si="2"/>
        <v>2</v>
      </c>
      <c r="Q36" s="32">
        <f t="shared" si="2"/>
        <v>1.6139999999999999</v>
      </c>
      <c r="R36" s="32">
        <f t="shared" si="3"/>
        <v>6.5</v>
      </c>
      <c r="S36" s="32">
        <f t="shared" si="3"/>
        <v>6.298</v>
      </c>
      <c r="T36" s="33">
        <f t="shared" si="4"/>
        <v>0.96892307692307689</v>
      </c>
      <c r="U36" s="10">
        <v>0.3</v>
      </c>
      <c r="V36" s="10">
        <v>0.153</v>
      </c>
      <c r="W36" s="10">
        <v>0.3</v>
      </c>
      <c r="X36" s="10">
        <v>0.17</v>
      </c>
      <c r="Y36" s="10">
        <v>0.7</v>
      </c>
      <c r="Z36" s="10">
        <v>0.45600000000000002</v>
      </c>
      <c r="AA36" s="7">
        <f t="shared" si="5"/>
        <v>1.2999999999999998</v>
      </c>
      <c r="AB36" s="7">
        <f t="shared" si="5"/>
        <v>0.77900000000000003</v>
      </c>
      <c r="AC36" s="7">
        <f t="shared" si="6"/>
        <v>1.2999999999999998</v>
      </c>
      <c r="AD36" s="7">
        <f t="shared" si="7"/>
        <v>7.077</v>
      </c>
      <c r="AE36" s="10">
        <v>1</v>
      </c>
      <c r="AF36" s="10"/>
      <c r="AG36" s="10">
        <v>1.5</v>
      </c>
      <c r="AH36" s="10"/>
      <c r="AI36" s="10">
        <v>1.6</v>
      </c>
      <c r="AJ36" s="10"/>
      <c r="AK36" s="7">
        <f t="shared" si="8"/>
        <v>4.0999999999999996</v>
      </c>
      <c r="AL36" s="7">
        <f t="shared" si="8"/>
        <v>0</v>
      </c>
      <c r="AM36" s="10">
        <f t="shared" si="9"/>
        <v>11.9</v>
      </c>
      <c r="AN36" s="7">
        <f t="shared" si="10"/>
        <v>7.077</v>
      </c>
      <c r="AO36" s="42"/>
      <c r="AP36" s="42"/>
    </row>
    <row r="37" spans="1:45" s="21" customFormat="1" ht="30.75" customHeight="1">
      <c r="A37" s="34" t="s">
        <v>69</v>
      </c>
      <c r="B37" s="24">
        <v>27</v>
      </c>
      <c r="C37" s="24">
        <v>36</v>
      </c>
      <c r="D37" s="24">
        <v>30</v>
      </c>
      <c r="E37" s="24">
        <v>29</v>
      </c>
      <c r="F37" s="24">
        <v>30</v>
      </c>
      <c r="G37" s="24">
        <v>31</v>
      </c>
      <c r="H37" s="32">
        <f t="shared" si="0"/>
        <v>87</v>
      </c>
      <c r="I37" s="32">
        <f t="shared" si="1"/>
        <v>96</v>
      </c>
      <c r="J37" s="24">
        <v>20</v>
      </c>
      <c r="K37" s="24">
        <v>23</v>
      </c>
      <c r="L37" s="24">
        <v>13</v>
      </c>
      <c r="M37" s="24">
        <v>19</v>
      </c>
      <c r="N37" s="24">
        <v>6</v>
      </c>
      <c r="O37" s="24">
        <v>21</v>
      </c>
      <c r="P37" s="32">
        <f t="shared" si="2"/>
        <v>39</v>
      </c>
      <c r="Q37" s="32">
        <f t="shared" si="2"/>
        <v>63</v>
      </c>
      <c r="R37" s="32">
        <f t="shared" si="3"/>
        <v>126</v>
      </c>
      <c r="S37" s="32">
        <f t="shared" si="3"/>
        <v>159</v>
      </c>
      <c r="T37" s="33">
        <f t="shared" si="4"/>
        <v>1.2619047619047619</v>
      </c>
      <c r="U37" s="24">
        <v>6</v>
      </c>
      <c r="V37" s="24">
        <v>18.088999999999999</v>
      </c>
      <c r="W37" s="24">
        <v>6</v>
      </c>
      <c r="X37" s="24">
        <v>18.099</v>
      </c>
      <c r="Y37" s="24">
        <v>13</v>
      </c>
      <c r="Z37" s="24">
        <v>23.158999999999999</v>
      </c>
      <c r="AA37" s="7">
        <f t="shared" si="5"/>
        <v>25</v>
      </c>
      <c r="AB37" s="7">
        <f t="shared" si="5"/>
        <v>59.347000000000001</v>
      </c>
      <c r="AC37" s="7">
        <f t="shared" si="6"/>
        <v>25</v>
      </c>
      <c r="AD37" s="7">
        <f t="shared" si="7"/>
        <v>218.34700000000001</v>
      </c>
      <c r="AE37" s="24">
        <v>20</v>
      </c>
      <c r="AF37" s="24"/>
      <c r="AG37" s="24">
        <v>30</v>
      </c>
      <c r="AH37" s="24"/>
      <c r="AI37" s="24">
        <v>30</v>
      </c>
      <c r="AJ37" s="24"/>
      <c r="AK37" s="7">
        <f t="shared" si="8"/>
        <v>80</v>
      </c>
      <c r="AL37" s="7">
        <f t="shared" si="8"/>
        <v>0</v>
      </c>
      <c r="AM37" s="10">
        <f t="shared" si="9"/>
        <v>231</v>
      </c>
      <c r="AN37" s="7">
        <f t="shared" si="10"/>
        <v>218.34700000000001</v>
      </c>
      <c r="AO37" s="42"/>
      <c r="AP37" s="42"/>
    </row>
    <row r="38" spans="1:45" s="21" customFormat="1" ht="30.75" customHeight="1">
      <c r="A38" s="15" t="s">
        <v>70</v>
      </c>
      <c r="B38" s="10">
        <v>5</v>
      </c>
      <c r="C38" s="10">
        <v>2.718</v>
      </c>
      <c r="D38" s="10">
        <v>7</v>
      </c>
      <c r="E38" s="10">
        <v>2.6230000000000002</v>
      </c>
      <c r="F38" s="10">
        <v>7</v>
      </c>
      <c r="G38" s="10">
        <v>3.6040000000000001</v>
      </c>
      <c r="H38" s="32">
        <f t="shared" si="0"/>
        <v>19</v>
      </c>
      <c r="I38" s="32">
        <f t="shared" si="1"/>
        <v>8.9450000000000003</v>
      </c>
      <c r="J38" s="10">
        <v>5</v>
      </c>
      <c r="K38" s="10">
        <v>4.1239999999999997</v>
      </c>
      <c r="L38" s="10">
        <v>4</v>
      </c>
      <c r="M38" s="10">
        <v>3.36</v>
      </c>
      <c r="N38" s="10">
        <v>2.5</v>
      </c>
      <c r="O38" s="10">
        <v>1.91</v>
      </c>
      <c r="P38" s="32">
        <f t="shared" si="2"/>
        <v>11.5</v>
      </c>
      <c r="Q38" s="32">
        <f t="shared" si="2"/>
        <v>9.3940000000000001</v>
      </c>
      <c r="R38" s="32">
        <f t="shared" si="3"/>
        <v>30.5</v>
      </c>
      <c r="S38" s="32">
        <f t="shared" si="3"/>
        <v>18.338999999999999</v>
      </c>
      <c r="T38" s="33">
        <f t="shared" si="4"/>
        <v>0.6012786885245901</v>
      </c>
      <c r="U38" s="10">
        <v>2.5</v>
      </c>
      <c r="V38" s="10">
        <v>2.6139999999999999</v>
      </c>
      <c r="W38" s="10">
        <v>2.5</v>
      </c>
      <c r="X38" s="10">
        <v>2.4729999999999999</v>
      </c>
      <c r="Y38" s="10">
        <v>4</v>
      </c>
      <c r="Z38" s="10">
        <v>4</v>
      </c>
      <c r="AA38" s="7">
        <f t="shared" si="5"/>
        <v>9</v>
      </c>
      <c r="AB38" s="7">
        <f t="shared" si="5"/>
        <v>9.0869999999999997</v>
      </c>
      <c r="AC38" s="7">
        <f t="shared" si="6"/>
        <v>9</v>
      </c>
      <c r="AD38" s="7">
        <f t="shared" si="7"/>
        <v>27.425999999999998</v>
      </c>
      <c r="AE38" s="10">
        <v>5</v>
      </c>
      <c r="AF38" s="10"/>
      <c r="AG38" s="10">
        <v>7</v>
      </c>
      <c r="AH38" s="10"/>
      <c r="AI38" s="10">
        <v>7</v>
      </c>
      <c r="AJ38" s="10"/>
      <c r="AK38" s="7">
        <f t="shared" si="8"/>
        <v>19</v>
      </c>
      <c r="AL38" s="7">
        <f t="shared" si="8"/>
        <v>0</v>
      </c>
      <c r="AM38" s="10">
        <f t="shared" si="9"/>
        <v>58.5</v>
      </c>
      <c r="AN38" s="7">
        <f t="shared" si="10"/>
        <v>27.425999999999998</v>
      </c>
      <c r="AO38" s="42"/>
      <c r="AP38" s="42"/>
    </row>
    <row r="39" spans="1:45">
      <c r="A39" s="35"/>
      <c r="B39" s="14"/>
      <c r="C39" s="14"/>
      <c r="D39" s="14"/>
      <c r="E39" s="14"/>
      <c r="F39" s="14"/>
      <c r="G39" s="14"/>
      <c r="H39" s="32">
        <f t="shared" si="0"/>
        <v>0</v>
      </c>
      <c r="I39" s="32">
        <f t="shared" si="1"/>
        <v>0</v>
      </c>
      <c r="J39" s="14"/>
      <c r="K39" s="14"/>
      <c r="L39" s="14"/>
      <c r="M39" s="14"/>
      <c r="N39" s="14"/>
      <c r="O39" s="14"/>
      <c r="P39" s="32">
        <f t="shared" si="2"/>
        <v>0</v>
      </c>
      <c r="Q39" s="32">
        <f t="shared" si="2"/>
        <v>0</v>
      </c>
      <c r="R39" s="32">
        <f t="shared" si="3"/>
        <v>0</v>
      </c>
      <c r="S39" s="32">
        <f t="shared" si="3"/>
        <v>0</v>
      </c>
      <c r="T39" s="33" t="e">
        <f t="shared" si="4"/>
        <v>#DIV/0!</v>
      </c>
      <c r="U39" s="14"/>
      <c r="V39" s="14"/>
      <c r="W39" s="14"/>
      <c r="X39" s="14"/>
      <c r="Y39" s="14"/>
      <c r="Z39" s="14"/>
      <c r="AA39" s="7">
        <f t="shared" si="5"/>
        <v>0</v>
      </c>
      <c r="AB39" s="7">
        <f t="shared" si="5"/>
        <v>0</v>
      </c>
      <c r="AC39" s="7">
        <f t="shared" si="6"/>
        <v>0</v>
      </c>
      <c r="AD39" s="7">
        <f t="shared" si="7"/>
        <v>0</v>
      </c>
      <c r="AE39" s="14"/>
      <c r="AF39" s="14"/>
      <c r="AG39" s="14"/>
      <c r="AH39" s="14"/>
      <c r="AI39" s="14"/>
      <c r="AJ39" s="14"/>
      <c r="AK39" s="7">
        <f t="shared" si="8"/>
        <v>0</v>
      </c>
      <c r="AL39" s="7">
        <f t="shared" si="8"/>
        <v>0</v>
      </c>
      <c r="AM39" s="10"/>
      <c r="AN39" s="7">
        <f t="shared" si="10"/>
        <v>0</v>
      </c>
      <c r="AO39" s="42"/>
      <c r="AP39" s="13"/>
      <c r="AQ39" s="13"/>
      <c r="AR39" s="12"/>
      <c r="AS39" s="13"/>
    </row>
    <row r="40" spans="1:45" s="21" customFormat="1" ht="60" customHeight="1">
      <c r="A40" s="15" t="s">
        <v>46</v>
      </c>
      <c r="B40" s="11">
        <v>0.8</v>
      </c>
      <c r="C40" s="11">
        <v>2.2000000000000002</v>
      </c>
      <c r="D40" s="11">
        <v>1</v>
      </c>
      <c r="E40" s="11">
        <v>1.6</v>
      </c>
      <c r="F40" s="11">
        <v>1</v>
      </c>
      <c r="G40" s="11">
        <v>1</v>
      </c>
      <c r="H40" s="32">
        <f t="shared" si="0"/>
        <v>2.8</v>
      </c>
      <c r="I40" s="32">
        <f t="shared" si="1"/>
        <v>4.8000000000000007</v>
      </c>
      <c r="J40" s="11">
        <v>0.7</v>
      </c>
      <c r="K40" s="11">
        <v>0.3</v>
      </c>
      <c r="L40" s="11">
        <v>0.6</v>
      </c>
      <c r="M40" s="11">
        <v>0.3</v>
      </c>
      <c r="N40" s="11">
        <v>0.5</v>
      </c>
      <c r="O40" s="11">
        <v>0.2</v>
      </c>
      <c r="P40" s="32">
        <f t="shared" si="2"/>
        <v>1.7999999999999998</v>
      </c>
      <c r="Q40" s="32">
        <f t="shared" si="2"/>
        <v>0.8</v>
      </c>
      <c r="R40" s="32">
        <f t="shared" si="3"/>
        <v>4.5999999999999996</v>
      </c>
      <c r="S40" s="32">
        <f t="shared" si="3"/>
        <v>5.6000000000000005</v>
      </c>
      <c r="T40" s="33">
        <f t="shared" si="4"/>
        <v>1.2173913043478264</v>
      </c>
      <c r="U40" s="11">
        <v>0.5</v>
      </c>
      <c r="V40" s="11">
        <v>0.1</v>
      </c>
      <c r="W40" s="11">
        <v>0.5</v>
      </c>
      <c r="X40" s="11">
        <v>0.2</v>
      </c>
      <c r="Y40" s="11">
        <v>0.7</v>
      </c>
      <c r="Z40" s="11">
        <v>0.4</v>
      </c>
      <c r="AA40" s="7">
        <f t="shared" si="5"/>
        <v>1.7</v>
      </c>
      <c r="AB40" s="7">
        <f t="shared" si="5"/>
        <v>0.70000000000000007</v>
      </c>
      <c r="AC40" s="7">
        <f t="shared" si="6"/>
        <v>1.7</v>
      </c>
      <c r="AD40" s="7">
        <f t="shared" si="7"/>
        <v>6.3000000000000007</v>
      </c>
      <c r="AE40" s="11">
        <v>0.8</v>
      </c>
      <c r="AF40" s="11"/>
      <c r="AG40" s="11">
        <v>1</v>
      </c>
      <c r="AH40" s="11"/>
      <c r="AI40" s="11">
        <v>1</v>
      </c>
      <c r="AJ40" s="11"/>
      <c r="AK40" s="7">
        <f t="shared" si="8"/>
        <v>2.8</v>
      </c>
      <c r="AL40" s="7">
        <f t="shared" si="8"/>
        <v>0</v>
      </c>
      <c r="AM40" s="10">
        <f t="shared" si="9"/>
        <v>9.1</v>
      </c>
      <c r="AN40" s="7">
        <f t="shared" si="10"/>
        <v>6.3000000000000007</v>
      </c>
      <c r="AO40" s="42"/>
      <c r="AP40" s="47"/>
      <c r="AQ40" s="22"/>
      <c r="AR40" s="23"/>
      <c r="AS40" s="22"/>
    </row>
    <row r="41" spans="1:45" s="21" customFormat="1" ht="47.25" customHeight="1">
      <c r="A41" s="36" t="s">
        <v>85</v>
      </c>
      <c r="B41" s="11">
        <v>9.3000000000000007</v>
      </c>
      <c r="C41" s="11">
        <v>0.6</v>
      </c>
      <c r="D41" s="11">
        <v>11.4</v>
      </c>
      <c r="E41" s="11">
        <v>24.8</v>
      </c>
      <c r="F41" s="11">
        <v>11.4</v>
      </c>
      <c r="G41" s="11">
        <v>6</v>
      </c>
      <c r="H41" s="32">
        <f t="shared" si="0"/>
        <v>32.1</v>
      </c>
      <c r="I41" s="32">
        <f t="shared" si="1"/>
        <v>31.400000000000002</v>
      </c>
      <c r="J41" s="11">
        <v>4.9000000000000004</v>
      </c>
      <c r="K41" s="11">
        <v>0.4</v>
      </c>
      <c r="L41" s="11">
        <v>0.5</v>
      </c>
      <c r="M41" s="11">
        <v>0.5</v>
      </c>
      <c r="N41" s="11">
        <v>0.3</v>
      </c>
      <c r="O41" s="11">
        <v>0.28000000000000003</v>
      </c>
      <c r="P41" s="32">
        <f t="shared" si="2"/>
        <v>5.7</v>
      </c>
      <c r="Q41" s="32">
        <f t="shared" si="2"/>
        <v>1.1800000000000002</v>
      </c>
      <c r="R41" s="32">
        <f t="shared" si="3"/>
        <v>37.800000000000004</v>
      </c>
      <c r="S41" s="32">
        <f t="shared" si="3"/>
        <v>32.580000000000005</v>
      </c>
      <c r="T41" s="33">
        <f t="shared" si="4"/>
        <v>0.86190476190476195</v>
      </c>
      <c r="U41" s="11">
        <v>0.1</v>
      </c>
      <c r="V41" s="11">
        <v>0.1</v>
      </c>
      <c r="W41" s="11">
        <v>0.1</v>
      </c>
      <c r="X41" s="11">
        <v>0.2</v>
      </c>
      <c r="Y41" s="11">
        <v>0.22</v>
      </c>
      <c r="Z41" s="11">
        <v>0.3</v>
      </c>
      <c r="AA41" s="7">
        <f t="shared" si="5"/>
        <v>0.42000000000000004</v>
      </c>
      <c r="AB41" s="7">
        <f t="shared" si="5"/>
        <v>0.60000000000000009</v>
      </c>
      <c r="AC41" s="7">
        <f t="shared" si="6"/>
        <v>0.42000000000000004</v>
      </c>
      <c r="AD41" s="7">
        <f t="shared" si="7"/>
        <v>33.180000000000007</v>
      </c>
      <c r="AE41" s="11">
        <v>0.4</v>
      </c>
      <c r="AF41" s="11"/>
      <c r="AG41" s="11">
        <v>0.4</v>
      </c>
      <c r="AH41" s="11"/>
      <c r="AI41" s="11">
        <v>0.4</v>
      </c>
      <c r="AJ41" s="11"/>
      <c r="AK41" s="7">
        <f t="shared" si="8"/>
        <v>1.2000000000000002</v>
      </c>
      <c r="AL41" s="7">
        <f t="shared" si="8"/>
        <v>0</v>
      </c>
      <c r="AM41" s="10">
        <f t="shared" si="9"/>
        <v>39.419999999999995</v>
      </c>
      <c r="AN41" s="7">
        <f t="shared" si="10"/>
        <v>33.180000000000007</v>
      </c>
      <c r="AO41" s="42"/>
      <c r="AP41" s="47"/>
      <c r="AQ41" s="22"/>
      <c r="AR41" s="23"/>
      <c r="AS41" s="22"/>
    </row>
    <row r="42" spans="1:45" s="21" customFormat="1" ht="45.75" customHeight="1">
      <c r="A42" s="36" t="s">
        <v>1</v>
      </c>
      <c r="B42" s="25">
        <v>1.2</v>
      </c>
      <c r="C42" s="25">
        <v>1.5</v>
      </c>
      <c r="D42" s="25">
        <v>1.4</v>
      </c>
      <c r="E42" s="25">
        <v>1.2</v>
      </c>
      <c r="F42" s="25">
        <v>1.4</v>
      </c>
      <c r="G42" s="25">
        <v>1.1000000000000001</v>
      </c>
      <c r="H42" s="32">
        <f t="shared" si="0"/>
        <v>4</v>
      </c>
      <c r="I42" s="32">
        <f t="shared" si="1"/>
        <v>3.8000000000000003</v>
      </c>
      <c r="J42" s="25">
        <v>1.2</v>
      </c>
      <c r="K42" s="25">
        <v>0.8</v>
      </c>
      <c r="L42" s="25">
        <v>1.2</v>
      </c>
      <c r="M42" s="25">
        <v>0.7</v>
      </c>
      <c r="N42" s="25">
        <v>1</v>
      </c>
      <c r="O42" s="25">
        <v>0.9</v>
      </c>
      <c r="P42" s="32">
        <f t="shared" si="2"/>
        <v>3.4</v>
      </c>
      <c r="Q42" s="32">
        <f t="shared" si="2"/>
        <v>2.4</v>
      </c>
      <c r="R42" s="32">
        <f t="shared" si="3"/>
        <v>7.4</v>
      </c>
      <c r="S42" s="32">
        <f t="shared" si="3"/>
        <v>6.2</v>
      </c>
      <c r="T42" s="33">
        <f t="shared" si="4"/>
        <v>0.83783783783783783</v>
      </c>
      <c r="U42" s="25">
        <v>1</v>
      </c>
      <c r="V42" s="25">
        <v>0.8</v>
      </c>
      <c r="W42" s="25">
        <v>1</v>
      </c>
      <c r="X42" s="25">
        <v>1.1000000000000001</v>
      </c>
      <c r="Y42" s="25">
        <v>1.2</v>
      </c>
      <c r="Z42" s="25">
        <v>0.8</v>
      </c>
      <c r="AA42" s="7">
        <f t="shared" si="5"/>
        <v>3.2</v>
      </c>
      <c r="AB42" s="7">
        <f t="shared" si="5"/>
        <v>2.7</v>
      </c>
      <c r="AC42" s="7">
        <f t="shared" si="6"/>
        <v>3.2</v>
      </c>
      <c r="AD42" s="7">
        <f t="shared" si="7"/>
        <v>8.9</v>
      </c>
      <c r="AE42" s="25">
        <v>1.2</v>
      </c>
      <c r="AF42" s="25"/>
      <c r="AG42" s="25">
        <v>1.4</v>
      </c>
      <c r="AH42" s="25"/>
      <c r="AI42" s="25">
        <v>1.4</v>
      </c>
      <c r="AJ42" s="25"/>
      <c r="AK42" s="7">
        <f t="shared" si="8"/>
        <v>3.9999999999999996</v>
      </c>
      <c r="AL42" s="7">
        <f t="shared" si="8"/>
        <v>0</v>
      </c>
      <c r="AM42" s="10">
        <f t="shared" si="9"/>
        <v>14.599999999999998</v>
      </c>
      <c r="AN42" s="7">
        <f t="shared" si="10"/>
        <v>8.9</v>
      </c>
      <c r="AO42" s="42"/>
      <c r="AP42" s="42"/>
    </row>
    <row r="43" spans="1:45" s="21" customFormat="1" ht="20.25" customHeight="1">
      <c r="A43" s="15" t="s">
        <v>71</v>
      </c>
      <c r="B43" s="11">
        <v>11</v>
      </c>
      <c r="C43" s="11">
        <v>11.063000000000001</v>
      </c>
      <c r="D43" s="11">
        <v>13</v>
      </c>
      <c r="E43" s="11">
        <v>9.7010000000000005</v>
      </c>
      <c r="F43" s="11">
        <v>13</v>
      </c>
      <c r="G43" s="11">
        <v>9.67</v>
      </c>
      <c r="H43" s="32">
        <f t="shared" si="0"/>
        <v>37</v>
      </c>
      <c r="I43" s="32">
        <f t="shared" si="1"/>
        <v>30.434000000000005</v>
      </c>
      <c r="J43" s="11">
        <v>4</v>
      </c>
      <c r="K43" s="11">
        <v>3.6059999999999999</v>
      </c>
      <c r="L43" s="11">
        <v>2</v>
      </c>
      <c r="M43" s="11">
        <v>0.82099999999999995</v>
      </c>
      <c r="N43" s="11">
        <v>1</v>
      </c>
      <c r="O43" s="11">
        <v>1.01</v>
      </c>
      <c r="P43" s="32">
        <f t="shared" si="2"/>
        <v>7</v>
      </c>
      <c r="Q43" s="32">
        <f t="shared" si="2"/>
        <v>5.4369999999999994</v>
      </c>
      <c r="R43" s="32">
        <f t="shared" si="3"/>
        <v>44</v>
      </c>
      <c r="S43" s="32">
        <f t="shared" si="3"/>
        <v>35.871000000000002</v>
      </c>
      <c r="T43" s="33">
        <f t="shared" si="4"/>
        <v>0.81525000000000003</v>
      </c>
      <c r="U43" s="11">
        <v>1</v>
      </c>
      <c r="V43" s="11">
        <v>1.1000000000000001</v>
      </c>
      <c r="W43" s="11">
        <v>1</v>
      </c>
      <c r="X43" s="11">
        <v>1.2</v>
      </c>
      <c r="Y43" s="11">
        <v>2</v>
      </c>
      <c r="Z43" s="11">
        <v>0.7</v>
      </c>
      <c r="AA43" s="7">
        <f t="shared" si="5"/>
        <v>4</v>
      </c>
      <c r="AB43" s="7">
        <f t="shared" si="5"/>
        <v>3</v>
      </c>
      <c r="AC43" s="7">
        <f t="shared" si="6"/>
        <v>4</v>
      </c>
      <c r="AD43" s="7">
        <f t="shared" si="7"/>
        <v>38.871000000000002</v>
      </c>
      <c r="AE43" s="11">
        <v>4</v>
      </c>
      <c r="AF43" s="11"/>
      <c r="AG43" s="11">
        <v>13</v>
      </c>
      <c r="AH43" s="11"/>
      <c r="AI43" s="11">
        <v>13</v>
      </c>
      <c r="AJ43" s="11"/>
      <c r="AK43" s="7">
        <f t="shared" si="8"/>
        <v>30</v>
      </c>
      <c r="AL43" s="7">
        <f t="shared" si="8"/>
        <v>0</v>
      </c>
      <c r="AM43" s="10">
        <f t="shared" si="9"/>
        <v>78</v>
      </c>
      <c r="AN43" s="7">
        <f t="shared" si="10"/>
        <v>38.871000000000002</v>
      </c>
      <c r="AO43" s="42"/>
      <c r="AP43" s="42"/>
    </row>
    <row r="44" spans="1:45" s="21" customFormat="1" ht="33.75" customHeight="1">
      <c r="A44" s="15" t="s">
        <v>43</v>
      </c>
      <c r="B44" s="11">
        <v>2</v>
      </c>
      <c r="C44" s="11">
        <v>3.46</v>
      </c>
      <c r="D44" s="11">
        <v>3</v>
      </c>
      <c r="E44" s="11">
        <v>2.97</v>
      </c>
      <c r="F44" s="11">
        <v>2.6</v>
      </c>
      <c r="G44" s="11">
        <v>3.01</v>
      </c>
      <c r="H44" s="32">
        <f t="shared" si="0"/>
        <v>7.6</v>
      </c>
      <c r="I44" s="32">
        <f t="shared" si="1"/>
        <v>9.44</v>
      </c>
      <c r="J44" s="11">
        <v>2.6</v>
      </c>
      <c r="K44" s="11">
        <v>2.21</v>
      </c>
      <c r="L44" s="11">
        <v>2</v>
      </c>
      <c r="M44" s="11">
        <v>1.32</v>
      </c>
      <c r="N44" s="11">
        <v>1.5</v>
      </c>
      <c r="O44" s="11">
        <v>1.986</v>
      </c>
      <c r="P44" s="32">
        <f t="shared" si="2"/>
        <v>6.1</v>
      </c>
      <c r="Q44" s="32">
        <f t="shared" si="2"/>
        <v>5.516</v>
      </c>
      <c r="R44" s="32">
        <f t="shared" si="3"/>
        <v>13.7</v>
      </c>
      <c r="S44" s="32">
        <f t="shared" si="3"/>
        <v>14.956</v>
      </c>
      <c r="T44" s="33">
        <f t="shared" si="4"/>
        <v>1.0916788321167883</v>
      </c>
      <c r="U44" s="11">
        <v>1.5</v>
      </c>
      <c r="V44" s="11">
        <v>1.8</v>
      </c>
      <c r="W44" s="11">
        <v>1.5</v>
      </c>
      <c r="X44" s="11">
        <v>2.2999999999999998</v>
      </c>
      <c r="Y44" s="11">
        <v>2</v>
      </c>
      <c r="Z44" s="11">
        <v>1.7</v>
      </c>
      <c r="AA44" s="7">
        <f t="shared" si="5"/>
        <v>5</v>
      </c>
      <c r="AB44" s="7">
        <f t="shared" si="5"/>
        <v>5.8</v>
      </c>
      <c r="AC44" s="7">
        <f t="shared" si="6"/>
        <v>5</v>
      </c>
      <c r="AD44" s="7">
        <f t="shared" si="7"/>
        <v>20.756</v>
      </c>
      <c r="AE44" s="11">
        <v>2.6</v>
      </c>
      <c r="AF44" s="11"/>
      <c r="AG44" s="11">
        <v>2.9</v>
      </c>
      <c r="AH44" s="11"/>
      <c r="AI44" s="11">
        <v>3</v>
      </c>
      <c r="AJ44" s="11"/>
      <c r="AK44" s="7">
        <f t="shared" si="8"/>
        <v>8.5</v>
      </c>
      <c r="AL44" s="7">
        <f t="shared" si="8"/>
        <v>0</v>
      </c>
      <c r="AM44" s="10">
        <f t="shared" si="9"/>
        <v>27.2</v>
      </c>
      <c r="AN44" s="7">
        <f t="shared" si="10"/>
        <v>20.756</v>
      </c>
      <c r="AO44" s="42"/>
      <c r="AP44" s="42"/>
    </row>
    <row r="45" spans="1:45" s="21" customFormat="1" ht="21" customHeight="1">
      <c r="A45" s="15" t="s">
        <v>44</v>
      </c>
      <c r="B45" s="11">
        <v>2.6</v>
      </c>
      <c r="C45" s="11">
        <v>2.09</v>
      </c>
      <c r="D45" s="11">
        <v>3.3</v>
      </c>
      <c r="E45" s="11">
        <v>2.09</v>
      </c>
      <c r="F45" s="11">
        <v>3.3</v>
      </c>
      <c r="G45" s="11">
        <v>1.95</v>
      </c>
      <c r="H45" s="32">
        <f t="shared" si="0"/>
        <v>9.1999999999999993</v>
      </c>
      <c r="I45" s="32">
        <f t="shared" si="1"/>
        <v>6.13</v>
      </c>
      <c r="J45" s="11">
        <v>2.6</v>
      </c>
      <c r="K45" s="11">
        <v>1.77</v>
      </c>
      <c r="L45" s="11">
        <v>1.4</v>
      </c>
      <c r="M45" s="11">
        <v>1.48</v>
      </c>
      <c r="N45" s="11">
        <v>1.1000000000000001</v>
      </c>
      <c r="O45" s="11">
        <v>2.3199999999999998</v>
      </c>
      <c r="P45" s="32">
        <f t="shared" si="2"/>
        <v>5.0999999999999996</v>
      </c>
      <c r="Q45" s="32">
        <f t="shared" si="2"/>
        <v>5.57</v>
      </c>
      <c r="R45" s="32">
        <f t="shared" si="3"/>
        <v>14.299999999999999</v>
      </c>
      <c r="S45" s="32">
        <f t="shared" si="3"/>
        <v>11.7</v>
      </c>
      <c r="T45" s="33">
        <f t="shared" si="4"/>
        <v>0.81818181818181823</v>
      </c>
      <c r="U45" s="11">
        <v>1.1000000000000001</v>
      </c>
      <c r="V45" s="11">
        <v>3.01</v>
      </c>
      <c r="W45" s="11">
        <v>1.1000000000000001</v>
      </c>
      <c r="X45" s="11">
        <v>3.69</v>
      </c>
      <c r="Y45" s="11">
        <v>1.4</v>
      </c>
      <c r="Z45" s="11">
        <v>1.6</v>
      </c>
      <c r="AA45" s="7">
        <f t="shared" si="5"/>
        <v>3.6</v>
      </c>
      <c r="AB45" s="7">
        <f t="shared" si="5"/>
        <v>8.2999999999999989</v>
      </c>
      <c r="AC45" s="7">
        <f t="shared" si="6"/>
        <v>3.6</v>
      </c>
      <c r="AD45" s="7">
        <f t="shared" si="7"/>
        <v>20</v>
      </c>
      <c r="AE45" s="11">
        <v>2.7</v>
      </c>
      <c r="AF45" s="11"/>
      <c r="AG45" s="11">
        <v>3.3</v>
      </c>
      <c r="AH45" s="11"/>
      <c r="AI45" s="11">
        <v>3.3</v>
      </c>
      <c r="AJ45" s="11"/>
      <c r="AK45" s="7">
        <f t="shared" si="8"/>
        <v>9.3000000000000007</v>
      </c>
      <c r="AL45" s="7">
        <f t="shared" si="8"/>
        <v>0</v>
      </c>
      <c r="AM45" s="10">
        <f t="shared" si="9"/>
        <v>27.2</v>
      </c>
      <c r="AN45" s="7">
        <f t="shared" si="10"/>
        <v>20</v>
      </c>
      <c r="AO45" s="42"/>
      <c r="AP45" s="42"/>
    </row>
    <row r="46" spans="1:45" s="21" customFormat="1" ht="21" customHeight="1">
      <c r="A46" s="15" t="s">
        <v>121</v>
      </c>
      <c r="B46" s="11"/>
      <c r="C46" s="11"/>
      <c r="D46" s="11"/>
      <c r="E46" s="11"/>
      <c r="F46" s="11"/>
      <c r="G46" s="11"/>
      <c r="H46" s="45"/>
      <c r="I46" s="45"/>
      <c r="J46" s="11">
        <v>28.66</v>
      </c>
      <c r="K46" s="11">
        <v>6.8</v>
      </c>
      <c r="L46" s="11">
        <v>28.66</v>
      </c>
      <c r="M46" s="11">
        <v>13.54</v>
      </c>
      <c r="N46" s="11">
        <v>28.66</v>
      </c>
      <c r="O46" s="11">
        <v>25.94</v>
      </c>
      <c r="P46" s="45">
        <f t="shared" si="2"/>
        <v>85.98</v>
      </c>
      <c r="Q46" s="45">
        <f t="shared" si="2"/>
        <v>46.28</v>
      </c>
      <c r="R46" s="45">
        <f t="shared" si="3"/>
        <v>85.98</v>
      </c>
      <c r="S46" s="45">
        <f t="shared" si="3"/>
        <v>46.28</v>
      </c>
      <c r="T46" s="46">
        <f t="shared" si="4"/>
        <v>0.53826471272388932</v>
      </c>
      <c r="U46" s="11">
        <v>28.66</v>
      </c>
      <c r="V46" s="11">
        <v>37.909999999999997</v>
      </c>
      <c r="W46" s="11">
        <v>28.66</v>
      </c>
      <c r="X46" s="11">
        <v>47.81</v>
      </c>
      <c r="Y46" s="11">
        <v>28.66</v>
      </c>
      <c r="Z46" s="11">
        <v>6.56</v>
      </c>
      <c r="AA46" s="10">
        <f t="shared" si="5"/>
        <v>85.98</v>
      </c>
      <c r="AB46" s="10">
        <f t="shared" si="5"/>
        <v>92.28</v>
      </c>
      <c r="AC46" s="10">
        <f t="shared" si="6"/>
        <v>85.98</v>
      </c>
      <c r="AD46" s="10">
        <f t="shared" si="7"/>
        <v>138.56</v>
      </c>
      <c r="AE46" s="11">
        <v>28.66</v>
      </c>
      <c r="AF46" s="11"/>
      <c r="AG46" s="11">
        <v>28.66</v>
      </c>
      <c r="AH46" s="11"/>
      <c r="AI46" s="11">
        <v>28.66</v>
      </c>
      <c r="AJ46" s="11"/>
      <c r="AK46" s="10">
        <f t="shared" si="8"/>
        <v>85.98</v>
      </c>
      <c r="AL46" s="10"/>
      <c r="AM46" s="10">
        <f t="shared" si="9"/>
        <v>257.94</v>
      </c>
      <c r="AN46" s="7"/>
      <c r="AO46" s="42"/>
      <c r="AP46" s="42"/>
    </row>
    <row r="47" spans="1:45" s="21" customFormat="1" ht="30" customHeight="1">
      <c r="A47" s="15" t="s">
        <v>2</v>
      </c>
      <c r="B47" s="11">
        <v>6</v>
      </c>
      <c r="C47" s="11">
        <v>5.7</v>
      </c>
      <c r="D47" s="11">
        <v>7</v>
      </c>
      <c r="E47" s="11">
        <v>6.06</v>
      </c>
      <c r="F47" s="11">
        <v>7</v>
      </c>
      <c r="G47" s="11">
        <v>4.05</v>
      </c>
      <c r="H47" s="45">
        <f t="shared" si="0"/>
        <v>20</v>
      </c>
      <c r="I47" s="45">
        <f t="shared" si="1"/>
        <v>15.809999999999999</v>
      </c>
      <c r="J47" s="11">
        <v>6.2</v>
      </c>
      <c r="K47" s="11">
        <v>4.5999999999999996</v>
      </c>
      <c r="L47" s="11">
        <v>5.6</v>
      </c>
      <c r="M47" s="11">
        <v>5.25</v>
      </c>
      <c r="N47" s="11">
        <v>7</v>
      </c>
      <c r="O47" s="11">
        <v>6.37</v>
      </c>
      <c r="P47" s="45">
        <f t="shared" si="2"/>
        <v>18.8</v>
      </c>
      <c r="Q47" s="45">
        <f t="shared" si="2"/>
        <v>16.22</v>
      </c>
      <c r="R47" s="45">
        <f t="shared" si="3"/>
        <v>38.799999999999997</v>
      </c>
      <c r="S47" s="45">
        <f t="shared" si="3"/>
        <v>32.03</v>
      </c>
      <c r="T47" s="46">
        <f t="shared" si="4"/>
        <v>0.82551546391752584</v>
      </c>
      <c r="U47" s="11">
        <v>7</v>
      </c>
      <c r="V47" s="11">
        <v>8.3000000000000007</v>
      </c>
      <c r="W47" s="11">
        <v>7</v>
      </c>
      <c r="X47" s="11">
        <v>8</v>
      </c>
      <c r="Y47" s="11">
        <v>5.6</v>
      </c>
      <c r="Z47" s="11">
        <v>5</v>
      </c>
      <c r="AA47" s="10">
        <f t="shared" si="5"/>
        <v>19.600000000000001</v>
      </c>
      <c r="AB47" s="10">
        <f t="shared" si="5"/>
        <v>21.3</v>
      </c>
      <c r="AC47" s="10">
        <f t="shared" si="6"/>
        <v>19.600000000000001</v>
      </c>
      <c r="AD47" s="10">
        <f t="shared" si="7"/>
        <v>53.33</v>
      </c>
      <c r="AE47" s="11">
        <v>6.2</v>
      </c>
      <c r="AF47" s="11"/>
      <c r="AG47" s="11">
        <v>7</v>
      </c>
      <c r="AH47" s="11"/>
      <c r="AI47" s="11">
        <v>7</v>
      </c>
      <c r="AJ47" s="11"/>
      <c r="AK47" s="10">
        <f t="shared" si="8"/>
        <v>20.2</v>
      </c>
      <c r="AL47" s="10">
        <f t="shared" si="8"/>
        <v>0</v>
      </c>
      <c r="AM47" s="10">
        <f t="shared" si="9"/>
        <v>78.599999999999994</v>
      </c>
      <c r="AN47" s="7">
        <f t="shared" si="10"/>
        <v>53.33</v>
      </c>
      <c r="AO47" s="42"/>
      <c r="AP47" s="42"/>
    </row>
    <row r="48" spans="1:45" ht="27" customHeight="1">
      <c r="A48" s="9" t="s">
        <v>45</v>
      </c>
      <c r="B48" s="10">
        <f>SUM(B6:B47)</f>
        <v>344.3</v>
      </c>
      <c r="C48" s="10">
        <f>SUM(C6:C47)</f>
        <v>396.58100000000002</v>
      </c>
      <c r="D48" s="10">
        <f t="shared" ref="D48:O48" si="11">SUM(D6:D47)</f>
        <v>410.8</v>
      </c>
      <c r="E48" s="10">
        <f t="shared" si="11"/>
        <v>359.20800000000008</v>
      </c>
      <c r="F48" s="10">
        <f t="shared" si="11"/>
        <v>356.8</v>
      </c>
      <c r="G48" s="10">
        <f t="shared" si="11"/>
        <v>328.12800000000004</v>
      </c>
      <c r="H48" s="10">
        <f t="shared" si="11"/>
        <v>1111.8999999999999</v>
      </c>
      <c r="I48" s="10">
        <f t="shared" si="11"/>
        <v>1083.9170000000001</v>
      </c>
      <c r="J48" s="10">
        <f t="shared" si="11"/>
        <v>250.85999999999996</v>
      </c>
      <c r="K48" s="10">
        <f t="shared" si="11"/>
        <v>240.25900000000004</v>
      </c>
      <c r="L48" s="10">
        <f t="shared" si="11"/>
        <v>142.06000000000003</v>
      </c>
      <c r="M48" s="10">
        <f t="shared" si="11"/>
        <v>149.64899999999997</v>
      </c>
      <c r="N48" s="10">
        <f t="shared" si="11"/>
        <v>110.75999999999998</v>
      </c>
      <c r="O48" s="10">
        <f t="shared" si="11"/>
        <v>125.44000000000001</v>
      </c>
      <c r="P48" s="45">
        <f t="shared" si="2"/>
        <v>503.67999999999995</v>
      </c>
      <c r="Q48" s="45">
        <f t="shared" si="2"/>
        <v>515.34800000000007</v>
      </c>
      <c r="R48" s="45">
        <f t="shared" si="3"/>
        <v>1615.58</v>
      </c>
      <c r="S48" s="45">
        <f t="shared" si="3"/>
        <v>1599.2650000000003</v>
      </c>
      <c r="T48" s="46">
        <f t="shared" si="4"/>
        <v>0.98990145953775144</v>
      </c>
      <c r="U48" s="10">
        <f t="shared" ref="U48:Z48" si="12">SUM(U6:U47)</f>
        <v>109.35999999999999</v>
      </c>
      <c r="V48" s="10">
        <f t="shared" si="12"/>
        <v>127.48999999999998</v>
      </c>
      <c r="W48" s="10">
        <f t="shared" si="12"/>
        <v>108.75999999999999</v>
      </c>
      <c r="X48" s="10">
        <f t="shared" si="12"/>
        <v>133.232</v>
      </c>
      <c r="Y48" s="10">
        <f t="shared" si="12"/>
        <v>149.98000000000002</v>
      </c>
      <c r="Z48" s="10">
        <f t="shared" si="12"/>
        <v>114.81399999999999</v>
      </c>
      <c r="AA48" s="10">
        <f t="shared" si="5"/>
        <v>368.1</v>
      </c>
      <c r="AB48" s="10">
        <f t="shared" si="5"/>
        <v>375.53599999999994</v>
      </c>
      <c r="AC48" s="10">
        <f t="shared" si="6"/>
        <v>368.1</v>
      </c>
      <c r="AD48" s="10">
        <f t="shared" si="7"/>
        <v>1974.8010000000004</v>
      </c>
      <c r="AE48" s="10">
        <f t="shared" ref="AE48" si="13">SUM(AE6:AE47)</f>
        <v>251.35999999999996</v>
      </c>
      <c r="AF48" s="10"/>
      <c r="AG48" s="10">
        <f t="shared" ref="AG48" si="14">SUM(AG6:AG47)</f>
        <v>408.75999999999993</v>
      </c>
      <c r="AH48" s="10"/>
      <c r="AI48" s="10">
        <f t="shared" ref="AI48" si="15">SUM(AI6:AI47)</f>
        <v>428.96000000000004</v>
      </c>
      <c r="AJ48" s="10"/>
      <c r="AK48" s="10">
        <f t="shared" si="8"/>
        <v>1089.08</v>
      </c>
      <c r="AL48" s="10">
        <f t="shared" si="8"/>
        <v>0</v>
      </c>
      <c r="AM48" s="10">
        <f t="shared" si="9"/>
        <v>3072.7599999999998</v>
      </c>
      <c r="AN48" s="7">
        <f t="shared" si="10"/>
        <v>1974.8010000000004</v>
      </c>
      <c r="AO48" s="42"/>
      <c r="AP48" s="42"/>
    </row>
    <row r="51" spans="1:44" ht="20.25">
      <c r="A51" s="37" t="s">
        <v>84</v>
      </c>
      <c r="AR51" s="2">
        <f>3407-AN48</f>
        <v>1432.1989999999996</v>
      </c>
    </row>
    <row r="52" spans="1:44">
      <c r="AR52" s="2">
        <v>5.25</v>
      </c>
    </row>
    <row r="53" spans="1:44">
      <c r="AR53" s="2">
        <f>AR51*AR52</f>
        <v>7519.0447499999982</v>
      </c>
    </row>
  </sheetData>
  <mergeCells count="4">
    <mergeCell ref="AG1:AN1"/>
    <mergeCell ref="A2:AM2"/>
    <mergeCell ref="A3:A4"/>
    <mergeCell ref="A5:AN5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="90" zoomScaleNormal="100" zoomScaleSheetLayoutView="90" workbookViewId="0">
      <selection activeCell="B17" sqref="B17"/>
    </sheetView>
  </sheetViews>
  <sheetFormatPr defaultRowHeight="15.75"/>
  <cols>
    <col min="1" max="1" width="4.140625" style="18" customWidth="1"/>
    <col min="2" max="2" width="30.28515625" style="6" customWidth="1"/>
    <col min="3" max="3" width="9.140625" style="6"/>
    <col min="4" max="4" width="0" style="6" hidden="1" customWidth="1"/>
    <col min="5" max="5" width="9.140625" style="6"/>
    <col min="6" max="6" width="0" style="6" hidden="1" customWidth="1"/>
    <col min="7" max="7" width="9.140625" style="6"/>
    <col min="8" max="10" width="0" style="6" hidden="1" customWidth="1"/>
    <col min="11" max="11" width="9.140625" style="6"/>
    <col min="12" max="14" width="0" style="6" hidden="1" customWidth="1"/>
    <col min="15" max="17" width="9.140625" style="6"/>
    <col min="18" max="18" width="18.7109375" style="6" customWidth="1"/>
    <col min="19" max="16384" width="9.140625" style="6"/>
  </cols>
  <sheetData>
    <row r="1" spans="1:19" ht="108" customHeight="1">
      <c r="O1" s="58" t="s">
        <v>136</v>
      </c>
      <c r="P1" s="58"/>
      <c r="Q1" s="58"/>
      <c r="R1" s="58"/>
    </row>
    <row r="2" spans="1:19" ht="45.75" customHeight="1">
      <c r="A2" s="71" t="s">
        <v>133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9" ht="47.25">
      <c r="A3" s="60" t="s">
        <v>72</v>
      </c>
      <c r="B3" s="61" t="s">
        <v>47</v>
      </c>
      <c r="C3" s="10" t="s">
        <v>6</v>
      </c>
      <c r="D3" s="10" t="s">
        <v>101</v>
      </c>
      <c r="E3" s="10" t="s">
        <v>7</v>
      </c>
      <c r="F3" s="10" t="s">
        <v>101</v>
      </c>
      <c r="G3" s="10" t="s">
        <v>8</v>
      </c>
      <c r="H3" s="10" t="s">
        <v>101</v>
      </c>
      <c r="I3" s="40" t="s">
        <v>97</v>
      </c>
      <c r="J3" s="40" t="s">
        <v>97</v>
      </c>
      <c r="K3" s="10" t="s">
        <v>9</v>
      </c>
      <c r="L3" s="10" t="s">
        <v>104</v>
      </c>
      <c r="M3" s="40" t="s">
        <v>102</v>
      </c>
      <c r="N3" s="40" t="s">
        <v>103</v>
      </c>
      <c r="O3" s="10" t="s">
        <v>15</v>
      </c>
      <c r="P3" s="10" t="s">
        <v>16</v>
      </c>
      <c r="Q3" s="10" t="s">
        <v>17</v>
      </c>
      <c r="R3" s="10" t="s">
        <v>48</v>
      </c>
    </row>
    <row r="4" spans="1:19">
      <c r="A4" s="60"/>
      <c r="B4" s="61"/>
      <c r="C4" s="10" t="s">
        <v>75</v>
      </c>
      <c r="D4" s="10" t="s">
        <v>75</v>
      </c>
      <c r="E4" s="10" t="s">
        <v>75</v>
      </c>
      <c r="F4" s="10" t="s">
        <v>75</v>
      </c>
      <c r="G4" s="10" t="s">
        <v>75</v>
      </c>
      <c r="H4" s="10" t="s">
        <v>75</v>
      </c>
      <c r="I4" s="10" t="s">
        <v>75</v>
      </c>
      <c r="J4" s="10" t="s">
        <v>75</v>
      </c>
      <c r="K4" s="10" t="s">
        <v>75</v>
      </c>
      <c r="L4" s="10" t="s">
        <v>75</v>
      </c>
      <c r="M4" s="10" t="s">
        <v>75</v>
      </c>
      <c r="N4" s="10" t="s">
        <v>75</v>
      </c>
      <c r="O4" s="10" t="s">
        <v>75</v>
      </c>
      <c r="P4" s="10" t="s">
        <v>75</v>
      </c>
      <c r="Q4" s="10" t="s">
        <v>75</v>
      </c>
      <c r="R4" s="10" t="s">
        <v>75</v>
      </c>
    </row>
    <row r="5" spans="1:19" ht="31.5">
      <c r="A5" s="8" t="s">
        <v>123</v>
      </c>
      <c r="B5" s="4" t="s">
        <v>2</v>
      </c>
      <c r="C5" s="5">
        <v>60.03</v>
      </c>
      <c r="D5" s="5">
        <v>64.95</v>
      </c>
      <c r="E5" s="5">
        <v>65.349999999999994</v>
      </c>
      <c r="F5" s="5">
        <v>60.63</v>
      </c>
      <c r="G5" s="5">
        <v>40.97</v>
      </c>
      <c r="H5" s="5">
        <v>40.97</v>
      </c>
      <c r="I5" s="5">
        <f>C5+E5+G5</f>
        <v>166.35</v>
      </c>
      <c r="J5" s="5">
        <v>165.95</v>
      </c>
      <c r="K5" s="5">
        <v>16.8</v>
      </c>
      <c r="L5" s="5">
        <v>13.44</v>
      </c>
      <c r="M5" s="27">
        <f>I5+K5</f>
        <v>183.15</v>
      </c>
      <c r="N5" s="27">
        <f>J5+L5</f>
        <v>179.39</v>
      </c>
      <c r="O5" s="5">
        <v>12.2</v>
      </c>
      <c r="P5" s="5">
        <v>56.41</v>
      </c>
      <c r="Q5" s="5">
        <v>72.34</v>
      </c>
      <c r="R5" s="11">
        <f>C5+E5+G5+K5+O5+P5+Q5</f>
        <v>324.10000000000002</v>
      </c>
    </row>
    <row r="6" spans="1:19" ht="31.5">
      <c r="A6" s="8" t="s">
        <v>124</v>
      </c>
      <c r="B6" s="4" t="s">
        <v>76</v>
      </c>
      <c r="C6" s="5">
        <v>120</v>
      </c>
      <c r="D6" s="5">
        <v>95.99</v>
      </c>
      <c r="E6" s="5">
        <v>128.19</v>
      </c>
      <c r="F6" s="5">
        <v>86.38</v>
      </c>
      <c r="G6" s="5">
        <v>85</v>
      </c>
      <c r="H6" s="5">
        <v>70.11</v>
      </c>
      <c r="I6" s="5">
        <f t="shared" ref="I6:J13" si="0">C6+E6+G6</f>
        <v>333.19</v>
      </c>
      <c r="J6" s="5">
        <f t="shared" si="0"/>
        <v>252.48000000000002</v>
      </c>
      <c r="K6" s="5">
        <v>36</v>
      </c>
      <c r="L6" s="5">
        <v>15.32</v>
      </c>
      <c r="M6" s="27">
        <f t="shared" ref="M6:N13" si="1">I6+K6</f>
        <v>369.19</v>
      </c>
      <c r="N6" s="27">
        <f t="shared" si="1"/>
        <v>267.8</v>
      </c>
      <c r="O6" s="5">
        <v>32</v>
      </c>
      <c r="P6" s="5">
        <v>119.8</v>
      </c>
      <c r="Q6" s="5">
        <v>129.22</v>
      </c>
      <c r="R6" s="11">
        <f t="shared" ref="R6:R15" si="2">C6+E6+G6+K6+O6+P6+Q6</f>
        <v>650.21</v>
      </c>
      <c r="S6" s="16"/>
    </row>
    <row r="7" spans="1:19" ht="31.5">
      <c r="A7" s="8" t="s">
        <v>125</v>
      </c>
      <c r="B7" s="4" t="s">
        <v>77</v>
      </c>
      <c r="C7" s="5">
        <v>14</v>
      </c>
      <c r="D7" s="5"/>
      <c r="E7" s="5">
        <v>11</v>
      </c>
      <c r="F7" s="5"/>
      <c r="G7" s="5">
        <v>6</v>
      </c>
      <c r="H7" s="5"/>
      <c r="I7" s="5">
        <f t="shared" si="0"/>
        <v>31</v>
      </c>
      <c r="J7" s="5">
        <f t="shared" si="0"/>
        <v>0</v>
      </c>
      <c r="K7" s="5">
        <v>4</v>
      </c>
      <c r="L7" s="5"/>
      <c r="M7" s="27">
        <f t="shared" si="1"/>
        <v>35</v>
      </c>
      <c r="N7" s="27">
        <f t="shared" si="1"/>
        <v>0</v>
      </c>
      <c r="O7" s="5">
        <v>6</v>
      </c>
      <c r="P7" s="5">
        <v>12</v>
      </c>
      <c r="Q7" s="5">
        <v>15</v>
      </c>
      <c r="R7" s="11">
        <f t="shared" si="2"/>
        <v>68</v>
      </c>
    </row>
    <row r="8" spans="1:19">
      <c r="A8" s="8" t="s">
        <v>126</v>
      </c>
      <c r="B8" s="4" t="s">
        <v>78</v>
      </c>
      <c r="C8" s="5">
        <v>3.6</v>
      </c>
      <c r="D8" s="5">
        <v>3.2</v>
      </c>
      <c r="E8" s="5">
        <v>3.9</v>
      </c>
      <c r="F8" s="5">
        <v>3.6</v>
      </c>
      <c r="G8" s="5">
        <v>3</v>
      </c>
      <c r="H8" s="5">
        <v>2.7</v>
      </c>
      <c r="I8" s="5">
        <f t="shared" si="0"/>
        <v>10.5</v>
      </c>
      <c r="J8" s="5">
        <f t="shared" si="0"/>
        <v>9.5</v>
      </c>
      <c r="K8" s="5">
        <v>1.3</v>
      </c>
      <c r="L8" s="5">
        <v>0.8</v>
      </c>
      <c r="M8" s="27">
        <f t="shared" si="1"/>
        <v>11.8</v>
      </c>
      <c r="N8" s="27">
        <f t="shared" si="1"/>
        <v>10.3</v>
      </c>
      <c r="O8" s="5">
        <v>0</v>
      </c>
      <c r="P8" s="5">
        <v>2.2999999999999998</v>
      </c>
      <c r="Q8" s="5">
        <v>3.7</v>
      </c>
      <c r="R8" s="11">
        <f t="shared" si="2"/>
        <v>17.8</v>
      </c>
    </row>
    <row r="9" spans="1:19" ht="47.25">
      <c r="A9" s="8" t="s">
        <v>127</v>
      </c>
      <c r="B9" s="4" t="s">
        <v>79</v>
      </c>
      <c r="C9" s="5">
        <v>7.02</v>
      </c>
      <c r="D9" s="5"/>
      <c r="E9" s="5">
        <v>5.85</v>
      </c>
      <c r="F9" s="5"/>
      <c r="G9" s="5">
        <v>4.5999999999999996</v>
      </c>
      <c r="H9" s="5"/>
      <c r="I9" s="5">
        <f t="shared" si="0"/>
        <v>17.47</v>
      </c>
      <c r="J9" s="5">
        <f t="shared" si="0"/>
        <v>0</v>
      </c>
      <c r="K9" s="5">
        <v>1.04</v>
      </c>
      <c r="L9" s="5"/>
      <c r="M9" s="27">
        <f t="shared" si="1"/>
        <v>18.509999999999998</v>
      </c>
      <c r="N9" s="27">
        <f t="shared" si="1"/>
        <v>0</v>
      </c>
      <c r="O9" s="5">
        <v>1.37</v>
      </c>
      <c r="P9" s="5">
        <v>6.17</v>
      </c>
      <c r="Q9" s="5">
        <v>8.9600000000000009</v>
      </c>
      <c r="R9" s="11">
        <f t="shared" si="2"/>
        <v>35.01</v>
      </c>
    </row>
    <row r="10" spans="1:19" ht="47.25">
      <c r="A10" s="8" t="s">
        <v>128</v>
      </c>
      <c r="B10" s="4" t="s">
        <v>80</v>
      </c>
      <c r="C10" s="5">
        <v>0.4</v>
      </c>
      <c r="D10" s="5"/>
      <c r="E10" s="5">
        <v>0.4</v>
      </c>
      <c r="F10" s="5"/>
      <c r="G10" s="5">
        <v>0.32</v>
      </c>
      <c r="H10" s="5"/>
      <c r="I10" s="5">
        <f t="shared" si="0"/>
        <v>1.1200000000000001</v>
      </c>
      <c r="J10" s="5">
        <f t="shared" si="0"/>
        <v>0</v>
      </c>
      <c r="K10" s="5">
        <v>0.15</v>
      </c>
      <c r="L10" s="5"/>
      <c r="M10" s="27">
        <f t="shared" si="1"/>
        <v>1.27</v>
      </c>
      <c r="N10" s="27">
        <f t="shared" si="1"/>
        <v>0</v>
      </c>
      <c r="O10" s="5">
        <v>0.1</v>
      </c>
      <c r="P10" s="5">
        <v>0.35</v>
      </c>
      <c r="Q10" s="5">
        <v>0.35</v>
      </c>
      <c r="R10" s="11">
        <f t="shared" si="2"/>
        <v>2.0700000000000003</v>
      </c>
    </row>
    <row r="11" spans="1:19" ht="31.5">
      <c r="A11" s="8" t="s">
        <v>129</v>
      </c>
      <c r="B11" s="4" t="s">
        <v>81</v>
      </c>
      <c r="C11" s="5">
        <v>19.260000000000002</v>
      </c>
      <c r="D11" s="5">
        <v>19.260000000000002</v>
      </c>
      <c r="E11" s="5">
        <v>17.329999999999998</v>
      </c>
      <c r="F11" s="5">
        <v>17.329999999999998</v>
      </c>
      <c r="G11" s="5">
        <v>13.48</v>
      </c>
      <c r="H11" s="5">
        <v>13.48</v>
      </c>
      <c r="I11" s="5">
        <f t="shared" si="0"/>
        <v>50.070000000000007</v>
      </c>
      <c r="J11" s="5">
        <f t="shared" si="0"/>
        <v>50.070000000000007</v>
      </c>
      <c r="K11" s="5">
        <v>3.8</v>
      </c>
      <c r="L11" s="5">
        <v>3.04</v>
      </c>
      <c r="M11" s="27">
        <f t="shared" si="1"/>
        <v>53.870000000000005</v>
      </c>
      <c r="N11" s="27">
        <f t="shared" si="1"/>
        <v>53.110000000000007</v>
      </c>
      <c r="O11" s="5">
        <v>3.8</v>
      </c>
      <c r="P11" s="5">
        <v>13.61</v>
      </c>
      <c r="Q11" s="5">
        <v>17.329999999999998</v>
      </c>
      <c r="R11" s="11">
        <f t="shared" si="2"/>
        <v>88.61</v>
      </c>
    </row>
    <row r="12" spans="1:19" ht="31.5">
      <c r="A12" s="8" t="s">
        <v>130</v>
      </c>
      <c r="B12" s="4" t="s">
        <v>82</v>
      </c>
      <c r="C12" s="5">
        <v>140</v>
      </c>
      <c r="D12" s="5">
        <v>149.81</v>
      </c>
      <c r="E12" s="5">
        <v>150</v>
      </c>
      <c r="F12" s="5">
        <v>134.82900000000001</v>
      </c>
      <c r="G12" s="5">
        <v>105</v>
      </c>
      <c r="H12" s="5">
        <v>104.87</v>
      </c>
      <c r="I12" s="5">
        <f t="shared" si="0"/>
        <v>395</v>
      </c>
      <c r="J12" s="5">
        <f t="shared" si="0"/>
        <v>389.50900000000001</v>
      </c>
      <c r="K12" s="5">
        <v>30</v>
      </c>
      <c r="L12" s="5">
        <v>23.97</v>
      </c>
      <c r="M12" s="27">
        <f t="shared" si="1"/>
        <v>425</v>
      </c>
      <c r="N12" s="27">
        <f t="shared" si="1"/>
        <v>413.47900000000004</v>
      </c>
      <c r="O12" s="5">
        <v>30</v>
      </c>
      <c r="P12" s="5">
        <v>105</v>
      </c>
      <c r="Q12" s="5">
        <v>140</v>
      </c>
      <c r="R12" s="11">
        <f t="shared" si="2"/>
        <v>700</v>
      </c>
    </row>
    <row r="13" spans="1:19" ht="20.25" customHeight="1">
      <c r="A13" s="8" t="s">
        <v>131</v>
      </c>
      <c r="B13" s="4" t="s">
        <v>83</v>
      </c>
      <c r="C13" s="5">
        <v>180</v>
      </c>
      <c r="D13" s="5">
        <v>213</v>
      </c>
      <c r="E13" s="5">
        <v>190</v>
      </c>
      <c r="F13" s="5">
        <v>145.9</v>
      </c>
      <c r="G13" s="5">
        <v>120</v>
      </c>
      <c r="H13" s="5">
        <v>107.2</v>
      </c>
      <c r="I13" s="5">
        <f t="shared" si="0"/>
        <v>490</v>
      </c>
      <c r="J13" s="5">
        <f t="shared" si="0"/>
        <v>466.09999999999997</v>
      </c>
      <c r="K13" s="5">
        <v>50</v>
      </c>
      <c r="L13" s="5">
        <v>32.5</v>
      </c>
      <c r="M13" s="27">
        <f t="shared" si="1"/>
        <v>540</v>
      </c>
      <c r="N13" s="27">
        <f t="shared" si="1"/>
        <v>498.59999999999997</v>
      </c>
      <c r="O13" s="5">
        <v>50</v>
      </c>
      <c r="P13" s="5">
        <v>130</v>
      </c>
      <c r="Q13" s="5">
        <v>180</v>
      </c>
      <c r="R13" s="11">
        <f t="shared" si="2"/>
        <v>900</v>
      </c>
    </row>
    <row r="14" spans="1:19">
      <c r="A14" s="8" t="s">
        <v>132</v>
      </c>
      <c r="B14" s="3" t="s">
        <v>120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26"/>
      <c r="N14" s="26"/>
      <c r="O14" s="1">
        <v>6.27</v>
      </c>
      <c r="P14" s="1">
        <v>23.1</v>
      </c>
      <c r="Q14" s="1">
        <v>27.138000000000002</v>
      </c>
      <c r="R14" s="1">
        <f t="shared" si="2"/>
        <v>56.508000000000003</v>
      </c>
    </row>
    <row r="15" spans="1:19">
      <c r="A15" s="17"/>
      <c r="B15" s="9" t="s">
        <v>45</v>
      </c>
      <c r="C15" s="11">
        <f t="shared" ref="C15:Q15" si="3">SUM(C5:C14)</f>
        <v>544.30999999999995</v>
      </c>
      <c r="D15" s="11">
        <f t="shared" si="3"/>
        <v>546.21</v>
      </c>
      <c r="E15" s="11">
        <f t="shared" si="3"/>
        <v>572.02</v>
      </c>
      <c r="F15" s="11">
        <f t="shared" si="3"/>
        <v>448.66899999999998</v>
      </c>
      <c r="G15" s="11">
        <f t="shared" si="3"/>
        <v>378.37</v>
      </c>
      <c r="H15" s="11">
        <f t="shared" si="3"/>
        <v>339.33</v>
      </c>
      <c r="I15" s="11">
        <f t="shared" si="3"/>
        <v>1494.7</v>
      </c>
      <c r="J15" s="11">
        <f t="shared" si="3"/>
        <v>1333.6089999999999</v>
      </c>
      <c r="K15" s="11">
        <f t="shared" si="3"/>
        <v>143.08999999999997</v>
      </c>
      <c r="L15" s="11">
        <f t="shared" si="3"/>
        <v>89.07</v>
      </c>
      <c r="M15" s="11">
        <f t="shared" si="3"/>
        <v>1637.79</v>
      </c>
      <c r="N15" s="11">
        <f t="shared" si="3"/>
        <v>1422.6790000000001</v>
      </c>
      <c r="O15" s="11">
        <f t="shared" si="3"/>
        <v>141.74</v>
      </c>
      <c r="P15" s="11">
        <f t="shared" si="3"/>
        <v>468.74</v>
      </c>
      <c r="Q15" s="11">
        <f t="shared" si="3"/>
        <v>594.03800000000001</v>
      </c>
      <c r="R15" s="11">
        <f t="shared" si="2"/>
        <v>2842.3079999999995</v>
      </c>
    </row>
    <row r="18" spans="2:2" ht="20.25">
      <c r="B18" s="38" t="s">
        <v>84</v>
      </c>
    </row>
  </sheetData>
  <mergeCells count="4">
    <mergeCell ref="O1:R1"/>
    <mergeCell ref="A2:R2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Водоснабжение</vt:lpstr>
      <vt:lpstr>Электроэнергия</vt:lpstr>
      <vt:lpstr>Тепловая энергия</vt:lpstr>
      <vt:lpstr>Электроэнергия!Заголовки_для_печати</vt:lpstr>
      <vt:lpstr>Водоснабжение!Область_печати</vt:lpstr>
      <vt:lpstr>'Тепловая энергия'!Область_печати</vt:lpstr>
      <vt:lpstr>Электроэнергия!Область_печати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2016-12-22T09:39:51Z</dcterms:modified>
</cp:coreProperties>
</file>